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nomia3\Downloads\"/>
    </mc:Choice>
  </mc:AlternateContent>
  <xr:revisionPtr revIDLastSave="0" documentId="8_{358EBF7C-88A1-4A65-BC2F-5349648A2A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2" sheetId="2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Hoja2!#REF!</definedName>
    <definedName name="_xlnm.Print_Area" localSheetId="0">Hoja2!$A$1:$G$31</definedName>
    <definedName name="RangeContractType">[1]Oculta!$I$3:$I$54</definedName>
    <definedName name="_xlnm.Print_Titles" localSheetId="0">Hoja2!$2:$3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18" i="2"/>
  <c r="F17" i="2" s="1"/>
  <c r="F12" i="2"/>
  <c r="F27" i="2"/>
  <c r="F23" i="2"/>
  <c r="E29" i="2"/>
  <c r="G29" i="2" s="1"/>
  <c r="F21" i="2" l="1"/>
  <c r="F30" i="2"/>
  <c r="E21" i="2"/>
  <c r="G21" i="2" s="1"/>
  <c r="E28" i="2"/>
  <c r="G28" i="2" s="1"/>
  <c r="E25" i="2"/>
  <c r="G25" i="2" s="1"/>
  <c r="E24" i="2"/>
  <c r="G24" i="2" s="1"/>
  <c r="E27" i="2" l="1"/>
  <c r="G27" i="2" s="1"/>
  <c r="E23" i="2"/>
  <c r="G23" i="2" s="1"/>
  <c r="E19" i="2"/>
  <c r="G19" i="2" s="1"/>
  <c r="E18" i="2"/>
  <c r="G18" i="2" s="1"/>
  <c r="E15" i="2"/>
  <c r="G15" i="2" s="1"/>
  <c r="E13" i="2"/>
  <c r="G13" i="2" s="1"/>
  <c r="E14" i="2"/>
  <c r="G14" i="2" s="1"/>
  <c r="D27" i="2"/>
  <c r="D23" i="2"/>
  <c r="D17" i="2"/>
  <c r="D12" i="2"/>
  <c r="C19" i="2"/>
  <c r="C14" i="2"/>
  <c r="C18" i="2"/>
  <c r="C15" i="2"/>
  <c r="C13" i="2"/>
  <c r="B13" i="2"/>
  <c r="C27" i="2"/>
  <c r="C23" i="2"/>
  <c r="B19" i="2"/>
  <c r="B18" i="2"/>
  <c r="B27" i="2"/>
  <c r="B23" i="2"/>
  <c r="B15" i="2"/>
  <c r="B14" i="2"/>
  <c r="D21" i="2" l="1"/>
  <c r="D30" i="2" s="1"/>
  <c r="C17" i="2"/>
  <c r="B17" i="2"/>
  <c r="C12" i="2"/>
  <c r="B12" i="2"/>
  <c r="B30" i="2" s="1"/>
  <c r="E17" i="2"/>
  <c r="G17" i="2" s="1"/>
  <c r="E12" i="2"/>
  <c r="E30" i="2" s="1"/>
  <c r="C21" i="2"/>
  <c r="C30" i="2" l="1"/>
  <c r="G12" i="2"/>
  <c r="G30" i="2"/>
</calcChain>
</file>

<file path=xl/sharedStrings.xml><?xml version="1.0" encoding="utf-8"?>
<sst xmlns="http://schemas.openxmlformats.org/spreadsheetml/2006/main" count="27" uniqueCount="22">
  <si>
    <t>ANEXO V</t>
  </si>
  <si>
    <t>INFORMACIÓN SOBRE PERSONAL 2025</t>
  </si>
  <si>
    <t>ENTIDAD:FUNDACIÓN CANARIA PARA LA ACCIÓN SOCIAL, MP</t>
  </si>
  <si>
    <t>1. EVOLUCIÓN EN LOS CINCO ÚLTIMOS EJERCICIOS DEL GASTO DE PERSONAL, LA PLANTILLA MEDIA Y EL SUELDO MEDIO DE PERSONAL</t>
  </si>
  <si>
    <t>Concepto</t>
  </si>
  <si>
    <t>Año</t>
  </si>
  <si>
    <t>Tasa de variación</t>
  </si>
  <si>
    <t xml:space="preserve"> ((n)- (n-1)) / (n-1) x 100</t>
  </si>
  <si>
    <t>(1) Sueldos y Salarios</t>
  </si>
  <si>
    <t>- Estructura</t>
  </si>
  <si>
    <t>- Encargos</t>
  </si>
  <si>
    <t>- Aportaciones Dinerarias y Subv.</t>
  </si>
  <si>
    <t>(2) Sueldos y Salarios</t>
  </si>
  <si>
    <t>- Consolidable</t>
  </si>
  <si>
    <t>- No Consolidable</t>
  </si>
  <si>
    <t xml:space="preserve">(3) Plantilla media </t>
  </si>
  <si>
    <t>Hombres</t>
  </si>
  <si>
    <t xml:space="preserve">     Temporales</t>
  </si>
  <si>
    <t xml:space="preserve">     Fijos</t>
  </si>
  <si>
    <t>Mujeres</t>
  </si>
  <si>
    <t xml:space="preserve">     Fijas</t>
  </si>
  <si>
    <t>Sueldo medio de personal (1)/(3)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</si>
</sst>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15" x14ac:knownFonts="1">
    <font>
      <sz val="10"/>
      <name val="Arial"/>
    </font>
    <font>
      <sz val="8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165" fontId="4" fillId="0" borderId="0" xfId="0" applyNumberFormat="1" applyFont="1"/>
    <xf numFmtId="0" fontId="3" fillId="2" borderId="0" xfId="0" applyFont="1" applyFill="1"/>
    <xf numFmtId="0" fontId="7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/>
    <xf numFmtId="0" fontId="9" fillId="0" borderId="0" xfId="0" applyFont="1"/>
    <xf numFmtId="0" fontId="8" fillId="0" borderId="10" xfId="0" applyFont="1" applyBorder="1"/>
    <xf numFmtId="0" fontId="8" fillId="0" borderId="11" xfId="0" applyFont="1" applyBorder="1" applyAlignment="1">
      <alignment horizontal="center" vertical="center" wrapText="1" shrinkToFit="1"/>
    </xf>
    <xf numFmtId="0" fontId="9" fillId="0" borderId="2" xfId="0" applyFont="1" applyBorder="1"/>
    <xf numFmtId="49" fontId="9" fillId="0" borderId="4" xfId="0" applyNumberFormat="1" applyFont="1" applyBorder="1" applyAlignment="1">
      <alignment horizontal="left" indent="2"/>
    </xf>
    <xf numFmtId="0" fontId="9" fillId="0" borderId="4" xfId="0" applyFont="1" applyBorder="1"/>
    <xf numFmtId="0" fontId="9" fillId="0" borderId="3" xfId="0" applyFont="1" applyBorder="1"/>
    <xf numFmtId="0" fontId="8" fillId="0" borderId="1" xfId="0" applyFont="1" applyBorder="1"/>
    <xf numFmtId="0" fontId="8" fillId="0" borderId="0" xfId="0" applyFont="1"/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64" fontId="13" fillId="0" borderId="5" xfId="0" applyNumberFormat="1" applyFont="1" applyBorder="1"/>
    <xf numFmtId="164" fontId="13" fillId="0" borderId="14" xfId="0" applyNumberFormat="1" applyFont="1" applyBorder="1"/>
    <xf numFmtId="0" fontId="14" fillId="0" borderId="8" xfId="0" applyFont="1" applyBorder="1"/>
    <xf numFmtId="0" fontId="14" fillId="0" borderId="5" xfId="0" applyFont="1" applyBorder="1"/>
    <xf numFmtId="0" fontId="14" fillId="0" borderId="8" xfId="0" applyFont="1" applyBorder="1" applyAlignment="1">
      <alignment horizontal="right"/>
    </xf>
    <xf numFmtId="0" fontId="14" fillId="0" borderId="16" xfId="0" applyFont="1" applyBorder="1"/>
    <xf numFmtId="164" fontId="14" fillId="0" borderId="5" xfId="0" applyNumberFormat="1" applyFont="1" applyBorder="1"/>
    <xf numFmtId="2" fontId="14" fillId="0" borderId="5" xfId="0" applyNumberFormat="1" applyFont="1" applyBorder="1"/>
    <xf numFmtId="2" fontId="14" fillId="0" borderId="16" xfId="0" applyNumberFormat="1" applyFont="1" applyBorder="1"/>
    <xf numFmtId="164" fontId="12" fillId="0" borderId="1" xfId="0" applyNumberFormat="1" applyFont="1" applyBorder="1"/>
    <xf numFmtId="165" fontId="13" fillId="0" borderId="6" xfId="0" applyNumberFormat="1" applyFont="1" applyBorder="1"/>
    <xf numFmtId="165" fontId="13" fillId="0" borderId="6" xfId="0" applyNumberFormat="1" applyFont="1" applyBorder="1" applyAlignment="1">
      <alignment horizontal="right"/>
    </xf>
    <xf numFmtId="165" fontId="12" fillId="0" borderId="6" xfId="0" applyNumberFormat="1" applyFont="1" applyBorder="1" applyAlignment="1">
      <alignment horizontal="right"/>
    </xf>
    <xf numFmtId="2" fontId="14" fillId="0" borderId="8" xfId="0" applyNumberFormat="1" applyFont="1" applyBorder="1"/>
    <xf numFmtId="164" fontId="13" fillId="0" borderId="8" xfId="0" applyNumberFormat="1" applyFont="1" applyBorder="1"/>
    <xf numFmtId="0" fontId="14" fillId="0" borderId="15" xfId="0" applyFont="1" applyBorder="1"/>
    <xf numFmtId="164" fontId="14" fillId="0" borderId="8" xfId="0" applyNumberFormat="1" applyFont="1" applyBorder="1"/>
    <xf numFmtId="164" fontId="14" fillId="0" borderId="15" xfId="0" applyNumberFormat="1" applyFont="1" applyBorder="1"/>
    <xf numFmtId="0" fontId="11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164" fontId="13" fillId="2" borderId="1" xfId="0" applyNumberFormat="1" applyFont="1" applyFill="1" applyBorder="1"/>
    <xf numFmtId="0" fontId="14" fillId="2" borderId="1" xfId="0" applyFont="1" applyFill="1" applyBorder="1"/>
    <xf numFmtId="2" fontId="13" fillId="2" borderId="1" xfId="0" applyNumberFormat="1" applyFont="1" applyFill="1" applyBorder="1"/>
    <xf numFmtId="164" fontId="12" fillId="2" borderId="1" xfId="0" applyNumberFormat="1" applyFont="1" applyFill="1" applyBorder="1"/>
    <xf numFmtId="164" fontId="4" fillId="2" borderId="0" xfId="0" applyNumberFormat="1" applyFont="1" applyFill="1"/>
    <xf numFmtId="0" fontId="2" fillId="2" borderId="0" xfId="0" applyFont="1" applyFill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lula/Downloads/IEF_FUCAS_2024/01_BD_PERSONAL_24%20-%20copia.xlsx" TargetMode="External"/><Relationship Id="rId1" Type="http://schemas.openxmlformats.org/officeDocument/2006/relationships/externalLinkPath" Target="/Users/lula/Downloads/IEF_FUCAS_2024/01_BD_PERSONAL_24%20-%20cop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2021%20ARCHIVO%20GENERAL\CCAA%20E%20IEF%202021\IEF\MASA%20SALARIAL%20FUCAS%20NOVIEMBRE%20Laura%201.12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tcas-my.sharepoint.com/personal/administracion1_fucas_org/Documents/Documentos/Escritorio/CCAA_IEF_202_TRABAJAR_NOELIA/LISTADO%20PERSONAL%202022%20LP%20Y%20TODO%20EL%20A&#209;O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lula/Downloads/IEF_FUCAS_2024/ANEXO_V_BALANCE_EXPLOTACION_2024_250306.xlsx" TargetMode="External"/><Relationship Id="rId1" Type="http://schemas.openxmlformats.org/officeDocument/2006/relationships/externalLinkPath" Target="/Users/lula/Downloads/IEF_FUCAS_2024/ANEXO_V_BALANCE_EXPLOTACION_2024_2503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3"/>
      <sheetName val="Buscarv"/>
      <sheetName val="Cod_Centro"/>
      <sheetName val="Oculta"/>
      <sheetName val="Alta masiva de trabajadores (A"/>
      <sheetName val="Historico_contratos"/>
      <sheetName val="Conv_Indefinidos_2024"/>
      <sheetName val="Bajas_2024"/>
      <sheetName val="Altas_2024"/>
      <sheetName val="altas_baja_Contratos_a_Septiemb"/>
      <sheetName val="altas_baja_Contratos_a_oct_24"/>
      <sheetName val="Altas_baja_cambios_24"/>
      <sheetName val="Cambios_Centro_Servicos"/>
    </sheetNames>
    <sheetDataSet>
      <sheetData sheetId="0" refreshError="1"/>
      <sheetData sheetId="1" refreshError="1"/>
      <sheetData sheetId="2" refreshError="1"/>
      <sheetData sheetId="3">
        <row r="3">
          <cell r="I3" t="str">
            <v>100 - ORDINARIO INDEFINIDO TIEMPO COMPLETO</v>
          </cell>
        </row>
        <row r="4">
          <cell r="I4" t="str">
            <v>109 - CONVERSION DE TEMPORAL EN INDEFINIDO T.COMPLETO</v>
          </cell>
        </row>
        <row r="5">
          <cell r="I5" t="str">
            <v>130 - INDEFINIDO PERSONAS CON DISCAPACIDAD TIEMPO COMPLETO</v>
          </cell>
        </row>
        <row r="6">
          <cell r="I6" t="str">
            <v>139 - CONVERSION TEMPORAL EN INDEFINIDO DISCAP.T.COMPLETO</v>
          </cell>
        </row>
        <row r="7">
          <cell r="I7" t="str">
            <v>150 - INDEFINIDO T.COMPLETO INICIAL PROG.FOMENTO EMPLEO</v>
          </cell>
        </row>
        <row r="8">
          <cell r="I8" t="str">
            <v>189 - CONVERSION DE TEMPORAL A INDEFINIDO T.COMPLETO</v>
          </cell>
        </row>
        <row r="9">
          <cell r="I9" t="str">
            <v>200 - INDEFINIDO A TIEMPO PARCIAL</v>
          </cell>
        </row>
        <row r="10">
          <cell r="I10" t="str">
            <v>209 - CONVERSION DE TEMPORAL EN INDEFINIDO T.PARCIAL</v>
          </cell>
        </row>
        <row r="11">
          <cell r="I11" t="str">
            <v>230 - INDEFINIDO PERSONAS CON DISCAPACIDAD TIEMPO PARCIAL</v>
          </cell>
        </row>
        <row r="12">
          <cell r="I12" t="str">
            <v>239 - CONVERSION TEMPORAL EN INDEFINIDO DISCAP.T.PARCIAL</v>
          </cell>
        </row>
        <row r="13">
          <cell r="I13" t="str">
            <v>250 - INDEFINIDO T.PARCIAL INICIAL PROG.FOMENTO EMPLEO</v>
          </cell>
        </row>
        <row r="14">
          <cell r="I14" t="str">
            <v>289 - CONVERSION DE TEMPORAL A INDEFINIDO T.PARCIAL</v>
          </cell>
        </row>
        <row r="15">
          <cell r="I15" t="str">
            <v>300 - PARA LA REALIZACION DE TRABAJOS FIJO DISCONTINUOS</v>
          </cell>
        </row>
        <row r="16">
          <cell r="I16" t="str">
            <v>309 - INDEFINIDO FIJO DISCONTINUO TRANS.FOMENTO EMPLEO</v>
          </cell>
        </row>
        <row r="17">
          <cell r="I17" t="str">
            <v>330 - INDEFINIDO FIJO DISCONTINUO PERSONAS CON DISCAPACIDAD</v>
          </cell>
        </row>
        <row r="18">
          <cell r="I18" t="str">
            <v>339 - INDEFINIDO. FIJO DISCONTINUO. DISCAPACITADO. TRANSFORMACIÓN.</v>
          </cell>
        </row>
        <row r="19">
          <cell r="I19" t="str">
            <v>350 - INDEFINIDO FIJO DISCONTINUO INICIAL FOMENTO EMPLEO</v>
          </cell>
        </row>
        <row r="20">
          <cell r="I20" t="str">
            <v>389 - CONVERSION TEMPORAL EN INDEFINIDO FIJOS DISCONTINU</v>
          </cell>
        </row>
        <row r="21">
          <cell r="I21" t="str">
            <v>401 - DURACION DETERMINADA T.COMPLETO OBRA O SERVICIO</v>
          </cell>
        </row>
        <row r="22">
          <cell r="I22" t="str">
            <v>402 - DUR.DETERM.T.COMPLETO EVENTUAL CIRCUNST.PRODUC</v>
          </cell>
        </row>
        <row r="23">
          <cell r="I23" t="str">
            <v>404 - Personal Investigador Predoctoral en Formación (R.D. 103/2019)</v>
          </cell>
        </row>
        <row r="24">
          <cell r="I24" t="str">
            <v>405 - MEJORA DE LA OCUPABILIDAD Y DE LA INSERCIÓN LABORAL A TIEMPO COMPLETO</v>
          </cell>
        </row>
        <row r="25">
          <cell r="I25" t="str">
            <v>406 - PROGRAMAS FINANCIADOS CON FONDOS EUROPEOS</v>
          </cell>
        </row>
        <row r="26">
          <cell r="I26" t="str">
            <v>408 - TEMPORAL.T.COMPLETO.NOMBR.ESTATUTARIOS O ADMIN.</v>
          </cell>
        </row>
        <row r="27">
          <cell r="I27" t="str">
            <v>409 - PERSONAL DOCENTE E INVESTIGADOR DE UNIVERSIDADES</v>
          </cell>
        </row>
        <row r="28">
          <cell r="I28" t="str">
            <v>410 - DURACION DETERMINADA DE INTERINIDAD T.COMPLETO</v>
          </cell>
        </row>
        <row r="29">
          <cell r="I29" t="str">
            <v>412 - PERSONAL INVESTIGADOR DOCTOR. DURACION DETERMINADA TIEMPO COMPLETO</v>
          </cell>
        </row>
        <row r="30">
          <cell r="I30" t="str">
            <v>413 - DEPORTISTAS PROFESIONALES. TIEMPO COMPLETO</v>
          </cell>
        </row>
        <row r="31">
          <cell r="I31" t="str">
            <v>418 - TEMP. T. COMP. INTERINIDAD. NOMBR. ESTATUT O ADM.</v>
          </cell>
        </row>
        <row r="32">
          <cell r="I32" t="str">
            <v>420 - EN PRACTICAS TIEMPO COMPLETO</v>
          </cell>
        </row>
        <row r="33">
          <cell r="I33" t="str">
            <v>421 - PARA LA FORMACION TIEMPO COMPLETO</v>
          </cell>
        </row>
        <row r="34">
          <cell r="I34" t="str">
            <v>430 - TEMPORAL TIEMPO COMPLETO PERSONAS CON DISCAPACIDAD</v>
          </cell>
        </row>
        <row r="35">
          <cell r="I35" t="str">
            <v>441 - DURACION DETERMINADA DE RELEVO TIEMPO COMPLETO</v>
          </cell>
        </row>
        <row r="36">
          <cell r="I36" t="str">
            <v>450 - DESEMPLEADOS EN EXCLUSION SOCIAL TEMP.T.COMPLETO</v>
          </cell>
        </row>
        <row r="37">
          <cell r="I37" t="str">
            <v>452 - TEMP. TIEMPO COMPLETO. TRABAJADORES DESEMPLEADOS CONTRATADOS POR EMPRESAS DE INSERCIÓN</v>
          </cell>
        </row>
        <row r="38">
          <cell r="I38" t="str">
            <v>501 - DURACION DETERMINADA T.PARCIAL OBRA O SERVICIO</v>
          </cell>
        </row>
        <row r="39">
          <cell r="I39" t="str">
            <v>502 - DUR.DETERM.T.PARCIAL EVENTUAL CIRCUNST.PRODUC</v>
          </cell>
        </row>
        <row r="40">
          <cell r="I40" t="str">
            <v>505 - MEJORA DE LA OCUPABILIDAD Y DE LA INSERCIÓN LABORAL A TIEMPO PARCIAL</v>
          </cell>
        </row>
        <row r="41">
          <cell r="I41" t="str">
            <v>506 - PROGRAMAS FINANCIADOS CON FONDOS EUROPEOS</v>
          </cell>
        </row>
        <row r="42">
          <cell r="I42" t="str">
            <v>508 - TEMP. T. PARCIAL. NOMBR. ESTATUTARIOS O ADMIN.</v>
          </cell>
        </row>
        <row r="43">
          <cell r="I43" t="str">
            <v>509 - PERSONAL DOCENTE E INVESTIGADOR DE UNIVERSIDADES</v>
          </cell>
        </row>
        <row r="44">
          <cell r="I44" t="str">
            <v>510 - DURACION DETERMINADA TIEMPO PARCIAL INTERINIDAD</v>
          </cell>
        </row>
        <row r="45">
          <cell r="I45" t="str">
            <v>513 - DEPORTISTAS PROFESIONALES. TIEMPO PARCIAL</v>
          </cell>
        </row>
        <row r="46">
          <cell r="I46" t="str">
            <v>518 - TEMP. T.PARCIAL. INTERINIDAD. NOMBR. ESTATUT O ADM</v>
          </cell>
        </row>
        <row r="47">
          <cell r="I47" t="str">
            <v>520 - EN PRACTICAS TIEMPO PARCIAL</v>
          </cell>
        </row>
        <row r="48">
          <cell r="I48" t="str">
            <v>521 - PARA LA FORMACION TIEMPO PARCIAL</v>
          </cell>
        </row>
        <row r="49">
          <cell r="I49" t="str">
            <v>530 - DURACION DETERMINADA T.PARCIAL PERSONAS CON DISCAPACIDAD</v>
          </cell>
        </row>
        <row r="50">
          <cell r="I50" t="str">
            <v>540 - DURACION DETERMINADA T.PARCIAL JUBILACION PARCIAL</v>
          </cell>
        </row>
        <row r="51">
          <cell r="I51" t="str">
            <v>541 - DURACION DETERMINADA DE RELEVO TIEMPO PARCIAL</v>
          </cell>
        </row>
        <row r="52">
          <cell r="I52" t="str">
            <v>550 - EN EXCLUSION SOCIAL/PENADOS TEMPORALES T.PARCIAL</v>
          </cell>
        </row>
        <row r="53">
          <cell r="I53" t="str">
            <v>552 - TEMP. TIEMPO PARCIAL. TRABAJADORES DESEMPLEADOS CONTRATADOS POR EMPRESAS DE INSERCIÓN</v>
          </cell>
        </row>
        <row r="54">
          <cell r="I54" t="str">
            <v>990 - Relaciones Laborales con Carácter Especial</v>
          </cell>
        </row>
      </sheetData>
      <sheetData sheetId="4">
        <row r="295">
          <cell r="D295">
            <v>12.422222222222224</v>
          </cell>
          <cell r="E295">
            <v>96.791666666666671</v>
          </cell>
        </row>
        <row r="302">
          <cell r="D302">
            <v>3.588888888888889</v>
          </cell>
          <cell r="E302">
            <v>7.4944444444444445</v>
          </cell>
        </row>
        <row r="309">
          <cell r="C309">
            <v>120.29722222222222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CION"/>
      <sheetName val="ANEXO I"/>
      <sheetName val="ANEXO II"/>
      <sheetName val="ANEXO III"/>
      <sheetName val="ANEXO IV"/>
      <sheetName val="G50"/>
    </sheetNames>
    <sheetDataSet>
      <sheetData sheetId="0"/>
      <sheetData sheetId="1">
        <row r="105">
          <cell r="AP105">
            <v>246906.65</v>
          </cell>
        </row>
        <row r="110">
          <cell r="AP110">
            <v>652765.52</v>
          </cell>
        </row>
        <row r="117">
          <cell r="AP117">
            <v>648735.19000000006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 LP Y TF"/>
    </sheetNames>
    <sheetDataSet>
      <sheetData sheetId="0">
        <row r="187">
          <cell r="C187">
            <v>286054.02999999997</v>
          </cell>
        </row>
        <row r="188">
          <cell r="C188">
            <v>1334133.7300000002</v>
          </cell>
        </row>
        <row r="189">
          <cell r="C189">
            <v>627655.79</v>
          </cell>
        </row>
        <row r="193">
          <cell r="C193">
            <v>270272.31</v>
          </cell>
        </row>
        <row r="194">
          <cell r="C194">
            <v>1977571.24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</sheetNames>
    <sheetDataSet>
      <sheetData sheetId="0">
        <row r="43">
          <cell r="J43">
            <v>309907.12999999989</v>
          </cell>
        </row>
        <row r="172">
          <cell r="J172">
            <v>767048.46999999986</v>
          </cell>
        </row>
        <row r="177">
          <cell r="J177">
            <v>364985.9</v>
          </cell>
        </row>
        <row r="182">
          <cell r="J182">
            <v>2086832.01</v>
          </cell>
        </row>
        <row r="183">
          <cell r="J183">
            <v>2798801.71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1"/>
  <sheetViews>
    <sheetView tabSelected="1" zoomScale="85" zoomScaleNormal="85" zoomScaleSheetLayoutView="100" workbookViewId="0">
      <selection activeCell="A3" sqref="A3:G3"/>
    </sheetView>
  </sheetViews>
  <sheetFormatPr baseColWidth="10" defaultColWidth="11.42578125" defaultRowHeight="12.75" x14ac:dyDescent="0.2"/>
  <cols>
    <col min="1" max="1" width="46.42578125" style="6" customWidth="1"/>
    <col min="2" max="2" width="23.85546875" style="51" bestFit="1" customWidth="1"/>
    <col min="3" max="3" width="24.42578125" style="1" customWidth="1"/>
    <col min="4" max="4" width="22" style="1" customWidth="1"/>
    <col min="5" max="5" width="22.140625" style="1" customWidth="1"/>
    <col min="6" max="6" width="20" style="1" customWidth="1"/>
    <col min="7" max="7" width="18.42578125" style="1" customWidth="1"/>
    <col min="8" max="9" width="11.42578125" style="1"/>
    <col min="10" max="10" width="17" style="1" customWidth="1"/>
    <col min="11" max="11" width="11.42578125" style="1"/>
    <col min="12" max="12" width="14.140625" style="1" customWidth="1"/>
    <col min="13" max="16384" width="11.42578125" style="1"/>
  </cols>
  <sheetData>
    <row r="2" spans="1:9" s="6" customFormat="1" ht="18" x14ac:dyDescent="0.25">
      <c r="A2" s="52" t="s">
        <v>0</v>
      </c>
      <c r="B2" s="53"/>
      <c r="C2" s="53"/>
      <c r="D2" s="53"/>
      <c r="E2" s="53"/>
      <c r="F2" s="53"/>
      <c r="G2" s="53"/>
    </row>
    <row r="3" spans="1:9" s="6" customFormat="1" ht="19.5" customHeight="1" x14ac:dyDescent="0.25">
      <c r="A3" s="54" t="s">
        <v>1</v>
      </c>
      <c r="B3" s="54"/>
      <c r="C3" s="54"/>
      <c r="D3" s="54"/>
      <c r="E3" s="54"/>
      <c r="F3" s="54"/>
      <c r="G3" s="54"/>
    </row>
    <row r="4" spans="1:9" s="6" customFormat="1" ht="19.5" customHeight="1" x14ac:dyDescent="0.25">
      <c r="A4" s="7"/>
      <c r="B4" s="42"/>
      <c r="C4" s="8"/>
      <c r="D4" s="8"/>
      <c r="E4" s="8"/>
      <c r="F4" s="8"/>
      <c r="G4" s="8"/>
    </row>
    <row r="5" spans="1:9" s="6" customFormat="1" ht="18" x14ac:dyDescent="0.25">
      <c r="A5" s="9" t="s">
        <v>2</v>
      </c>
      <c r="B5" s="43"/>
    </row>
    <row r="6" spans="1:9" s="6" customFormat="1" x14ac:dyDescent="0.2">
      <c r="B6" s="43"/>
    </row>
    <row r="7" spans="1:9" s="6" customFormat="1" ht="14.25" x14ac:dyDescent="0.2">
      <c r="A7" s="55" t="s">
        <v>3</v>
      </c>
      <c r="B7" s="55"/>
      <c r="C7" s="56"/>
      <c r="D7" s="56"/>
      <c r="E7" s="56"/>
      <c r="F7" s="56"/>
      <c r="G7" s="56"/>
      <c r="H7" s="10"/>
      <c r="I7" s="10"/>
    </row>
    <row r="8" spans="1:9" s="6" customFormat="1" ht="14.25" x14ac:dyDescent="0.2">
      <c r="A8" s="56"/>
      <c r="B8" s="56"/>
      <c r="C8" s="56"/>
      <c r="D8" s="56"/>
      <c r="E8" s="56"/>
      <c r="F8" s="56"/>
      <c r="G8" s="56"/>
      <c r="H8" s="10"/>
      <c r="I8" s="10"/>
    </row>
    <row r="9" spans="1:9" ht="14.25" x14ac:dyDescent="0.2">
      <c r="A9" s="10"/>
      <c r="B9" s="5"/>
      <c r="C9" s="2"/>
      <c r="D9" s="2"/>
      <c r="E9" s="2"/>
      <c r="F9" s="2"/>
      <c r="G9" s="2"/>
      <c r="H9" s="2"/>
      <c r="I9" s="2"/>
    </row>
    <row r="10" spans="1:9" ht="15" x14ac:dyDescent="0.25">
      <c r="A10" s="57" t="s">
        <v>4</v>
      </c>
      <c r="B10" s="44" t="s">
        <v>5</v>
      </c>
      <c r="C10" s="19" t="s">
        <v>5</v>
      </c>
      <c r="D10" s="20" t="s">
        <v>5</v>
      </c>
      <c r="E10" s="20" t="s">
        <v>5</v>
      </c>
      <c r="F10" s="20" t="s">
        <v>5</v>
      </c>
      <c r="G10" s="11" t="s">
        <v>6</v>
      </c>
      <c r="H10" s="2"/>
      <c r="I10" s="2"/>
    </row>
    <row r="11" spans="1:9" ht="37.5" customHeight="1" x14ac:dyDescent="0.2">
      <c r="A11" s="58"/>
      <c r="B11" s="45">
        <v>2021</v>
      </c>
      <c r="C11" s="21">
        <v>2022</v>
      </c>
      <c r="D11" s="22">
        <v>2023</v>
      </c>
      <c r="E11" s="22">
        <v>2024</v>
      </c>
      <c r="F11" s="23">
        <v>2025</v>
      </c>
      <c r="G11" s="12" t="s">
        <v>7</v>
      </c>
      <c r="H11" s="2"/>
      <c r="I11" s="2"/>
    </row>
    <row r="12" spans="1:9" ht="14.25" x14ac:dyDescent="0.2">
      <c r="A12" s="13" t="s">
        <v>8</v>
      </c>
      <c r="B12" s="46">
        <f>SUM(B13:B15)</f>
        <v>1548407.36</v>
      </c>
      <c r="C12" s="24">
        <f>SUM(C13:C15)</f>
        <v>2249145.6800000002</v>
      </c>
      <c r="D12" s="25">
        <f>SUM(D13:D15)</f>
        <v>2672844.2400000002</v>
      </c>
      <c r="E12" s="24">
        <f>SUM(E13:E15)</f>
        <v>3163787.6099999994</v>
      </c>
      <c r="F12" s="38">
        <f>SUM(F13:F15)</f>
        <v>3859527.8800000008</v>
      </c>
      <c r="G12" s="34">
        <f>(F12-E12)/E12*100</f>
        <v>21.990738815745019</v>
      </c>
      <c r="H12" s="2"/>
      <c r="I12" s="2"/>
    </row>
    <row r="13" spans="1:9" ht="14.25" x14ac:dyDescent="0.2">
      <c r="A13" s="14" t="s">
        <v>9</v>
      </c>
      <c r="B13" s="46">
        <f>'[2]ANEXO I'!$AP$105</f>
        <v>246906.65</v>
      </c>
      <c r="C13" s="24">
        <f>'[3]PERSONAL LP Y TF'!$C$187</f>
        <v>286054.02999999997</v>
      </c>
      <c r="D13" s="25">
        <v>305249.12</v>
      </c>
      <c r="E13" s="24">
        <f>[4]Hoja1!$J$43</f>
        <v>309907.12999999989</v>
      </c>
      <c r="F13" s="38">
        <v>406657.08</v>
      </c>
      <c r="G13" s="34">
        <f t="shared" ref="G13:G15" si="0">(F13-E13)/E13*100</f>
        <v>31.219013902648889</v>
      </c>
      <c r="H13" s="2"/>
      <c r="I13" s="2"/>
    </row>
    <row r="14" spans="1:9" ht="14.25" x14ac:dyDescent="0.2">
      <c r="A14" s="14" t="s">
        <v>10</v>
      </c>
      <c r="B14" s="46">
        <f>'[2]ANEXO I'!$AP$110</f>
        <v>652765.52</v>
      </c>
      <c r="C14" s="24">
        <f>'[3]PERSONAL LP Y TF'!$C$188+1302.13</f>
        <v>1335435.8600000001</v>
      </c>
      <c r="D14" s="25">
        <v>673773.4</v>
      </c>
      <c r="E14" s="24">
        <f>[4]Hoja1!$J$172</f>
        <v>767048.46999999986</v>
      </c>
      <c r="F14" s="38">
        <v>3122338.0600000005</v>
      </c>
      <c r="G14" s="34">
        <f t="shared" si="0"/>
        <v>307.05876905014901</v>
      </c>
      <c r="H14" s="2"/>
      <c r="I14" s="2"/>
    </row>
    <row r="15" spans="1:9" ht="14.25" x14ac:dyDescent="0.2">
      <c r="A15" s="14" t="s">
        <v>11</v>
      </c>
      <c r="B15" s="46">
        <f>'[2]ANEXO I'!$AP$117</f>
        <v>648735.19000000006</v>
      </c>
      <c r="C15" s="24">
        <f>'[3]PERSONAL LP Y TF'!$C$189</f>
        <v>627655.79</v>
      </c>
      <c r="D15" s="25">
        <v>1693821.72</v>
      </c>
      <c r="E15" s="24">
        <f>[4]Hoja1!$J$182</f>
        <v>2086832.01</v>
      </c>
      <c r="F15" s="38">
        <v>330532.74</v>
      </c>
      <c r="G15" s="34">
        <f t="shared" si="0"/>
        <v>-84.161027892225988</v>
      </c>
      <c r="H15" s="2"/>
      <c r="I15" s="2"/>
    </row>
    <row r="16" spans="1:9" ht="14.25" x14ac:dyDescent="0.2">
      <c r="A16" s="14"/>
      <c r="B16" s="47"/>
      <c r="C16" s="27"/>
      <c r="D16" s="28"/>
      <c r="E16" s="29"/>
      <c r="F16" s="39"/>
      <c r="G16" s="34"/>
      <c r="H16" s="2"/>
      <c r="I16" s="2"/>
    </row>
    <row r="17" spans="1:9" ht="14.25" x14ac:dyDescent="0.2">
      <c r="A17" s="13" t="s">
        <v>12</v>
      </c>
      <c r="B17" s="46">
        <f>B18+B19</f>
        <v>1548407.3599999999</v>
      </c>
      <c r="C17" s="30">
        <f>C18+C19</f>
        <v>2249145.6799999997</v>
      </c>
      <c r="D17" s="25">
        <f>D18+D19</f>
        <v>2672844.2400000002</v>
      </c>
      <c r="E17" s="24">
        <f>E18+E19</f>
        <v>3163787.61</v>
      </c>
      <c r="F17" s="41">
        <f>F18+F19</f>
        <v>3859527.8800000008</v>
      </c>
      <c r="G17" s="34">
        <f>(F17-E17)/E17*100</f>
        <v>21.990738815744997</v>
      </c>
      <c r="H17" s="2"/>
      <c r="I17" s="2"/>
    </row>
    <row r="18" spans="1:9" ht="14.25" x14ac:dyDescent="0.2">
      <c r="A18" s="14" t="s">
        <v>13</v>
      </c>
      <c r="B18" s="46">
        <f>(79222.85+53148.59+30165.33+147878.86)</f>
        <v>310415.63</v>
      </c>
      <c r="C18" s="30">
        <f>'[3]PERSONAL LP Y TF'!$C$193</f>
        <v>270272.31</v>
      </c>
      <c r="D18" s="25">
        <v>320393.45</v>
      </c>
      <c r="E18" s="24">
        <f>[4]Hoja1!$J$177</f>
        <v>364985.9</v>
      </c>
      <c r="F18" s="40">
        <f>F15</f>
        <v>330532.74</v>
      </c>
      <c r="G18" s="34">
        <f t="shared" ref="G18:G19" si="1">(F18-E18)/E18*100</f>
        <v>-9.4395865703305333</v>
      </c>
      <c r="H18" s="2"/>
      <c r="I18" s="2"/>
    </row>
    <row r="19" spans="1:9" ht="14.25" x14ac:dyDescent="0.2">
      <c r="A19" s="14" t="s">
        <v>14</v>
      </c>
      <c r="B19" s="46">
        <f>246906.65+652765.52+338319.56</f>
        <v>1237991.73</v>
      </c>
      <c r="C19" s="30">
        <f>'[3]PERSONAL LP Y TF'!$C$194+1302.13</f>
        <v>1978873.3699999999</v>
      </c>
      <c r="D19" s="25">
        <v>2352450.79</v>
      </c>
      <c r="E19" s="24">
        <f>[4]Hoja1!$J$183</f>
        <v>2798801.71</v>
      </c>
      <c r="F19" s="40">
        <f>F13+F14</f>
        <v>3528995.1400000006</v>
      </c>
      <c r="G19" s="34">
        <f t="shared" si="1"/>
        <v>26.089502067654539</v>
      </c>
      <c r="H19" s="2"/>
      <c r="I19" s="2"/>
    </row>
    <row r="20" spans="1:9" ht="14.25" x14ac:dyDescent="0.2">
      <c r="A20" s="14"/>
      <c r="B20" s="47"/>
      <c r="C20" s="27"/>
      <c r="D20" s="28"/>
      <c r="E20" s="29"/>
      <c r="F20" s="26"/>
      <c r="G20" s="34"/>
      <c r="H20" s="2"/>
      <c r="I20" s="2"/>
    </row>
    <row r="21" spans="1:9" ht="14.25" x14ac:dyDescent="0.2">
      <c r="A21" s="13" t="s">
        <v>15</v>
      </c>
      <c r="B21" s="48">
        <v>65.790000000000006</v>
      </c>
      <c r="C21" s="31">
        <f>C23+C27</f>
        <v>96.740000000000009</v>
      </c>
      <c r="D21" s="28">
        <f>D23+D27</f>
        <v>113.78999999999999</v>
      </c>
      <c r="E21" s="32">
        <f>'[1]Alta masiva de trabajadores (A'!$C$309</f>
        <v>120.29722222222222</v>
      </c>
      <c r="F21" s="37">
        <f>F23+F27</f>
        <v>154.15277777777777</v>
      </c>
      <c r="G21" s="35">
        <f>(F21-E21)/E21*100</f>
        <v>28.143256286512575</v>
      </c>
      <c r="H21" s="2"/>
      <c r="I21" s="2"/>
    </row>
    <row r="22" spans="1:9" ht="14.25" x14ac:dyDescent="0.2">
      <c r="A22" s="13"/>
      <c r="B22" s="47"/>
      <c r="C22" s="31"/>
      <c r="D22" s="28"/>
      <c r="E22" s="29"/>
      <c r="F22" s="26"/>
      <c r="G22" s="35"/>
      <c r="H22" s="2"/>
      <c r="I22" s="2"/>
    </row>
    <row r="23" spans="1:9" ht="14.25" x14ac:dyDescent="0.2">
      <c r="A23" s="13" t="s">
        <v>16</v>
      </c>
      <c r="B23" s="48">
        <f>SUM(B24:B25)</f>
        <v>9.6</v>
      </c>
      <c r="C23" s="31">
        <f>C24+C25</f>
        <v>14</v>
      </c>
      <c r="D23" s="28">
        <f>SUM(D24:D25)</f>
        <v>12.06</v>
      </c>
      <c r="E23" s="32">
        <f>SUM(E24+E25)</f>
        <v>16.011111111111113</v>
      </c>
      <c r="F23" s="37">
        <f>F24+F25</f>
        <v>16.522222222222222</v>
      </c>
      <c r="G23" s="35">
        <f>(F23-E23)/E23*100</f>
        <v>3.1922276197085244</v>
      </c>
      <c r="H23" s="2"/>
      <c r="I23" s="2"/>
    </row>
    <row r="24" spans="1:9" ht="14.25" x14ac:dyDescent="0.2">
      <c r="A24" s="15" t="s">
        <v>17</v>
      </c>
      <c r="B24" s="48">
        <v>9.6</v>
      </c>
      <c r="C24" s="31">
        <v>14</v>
      </c>
      <c r="D24" s="28">
        <v>0.65</v>
      </c>
      <c r="E24" s="32">
        <f>'[1]Alta masiva de trabajadores (A'!$D$302</f>
        <v>3.588888888888889</v>
      </c>
      <c r="F24" s="37">
        <v>1.5944444444444443</v>
      </c>
      <c r="G24" s="35">
        <f t="shared" ref="G24:G25" si="2">(F24-E24)/E24*100</f>
        <v>-55.572755417956664</v>
      </c>
      <c r="H24" s="2"/>
      <c r="I24" s="2"/>
    </row>
    <row r="25" spans="1:9" ht="14.25" x14ac:dyDescent="0.2">
      <c r="A25" s="15" t="s">
        <v>18</v>
      </c>
      <c r="B25" s="48">
        <v>0</v>
      </c>
      <c r="C25" s="31">
        <v>0</v>
      </c>
      <c r="D25" s="28">
        <v>11.41</v>
      </c>
      <c r="E25" s="32">
        <f>'[1]Alta masiva de trabajadores (A'!$D$295</f>
        <v>12.422222222222224</v>
      </c>
      <c r="F25" s="37">
        <v>14.927777777777779</v>
      </c>
      <c r="G25" s="35">
        <f t="shared" si="2"/>
        <v>20.16994633273702</v>
      </c>
      <c r="H25" s="2"/>
      <c r="I25" s="2"/>
    </row>
    <row r="26" spans="1:9" ht="14.25" x14ac:dyDescent="0.2">
      <c r="A26" s="16"/>
      <c r="B26" s="47"/>
      <c r="C26" s="31"/>
      <c r="D26" s="28"/>
      <c r="E26" s="29"/>
      <c r="F26" s="37"/>
      <c r="G26" s="35"/>
      <c r="H26" s="2"/>
      <c r="I26" s="2"/>
    </row>
    <row r="27" spans="1:9" ht="14.25" x14ac:dyDescent="0.2">
      <c r="A27" s="13" t="s">
        <v>19</v>
      </c>
      <c r="B27" s="48">
        <f>SUM(B28:B29)</f>
        <v>56.19</v>
      </c>
      <c r="C27" s="31">
        <f>C28+C29</f>
        <v>82.740000000000009</v>
      </c>
      <c r="D27" s="28">
        <f>SUM(D28:D29)</f>
        <v>101.72999999999999</v>
      </c>
      <c r="E27" s="32">
        <f>E28+E29</f>
        <v>104.28611111111111</v>
      </c>
      <c r="F27" s="37">
        <f>F28+F29</f>
        <v>137.63055555555556</v>
      </c>
      <c r="G27" s="35">
        <f>(F27-E27)/E27*100</f>
        <v>31.974003143062625</v>
      </c>
      <c r="H27" s="2"/>
      <c r="I27" s="2"/>
    </row>
    <row r="28" spans="1:9" ht="14.25" x14ac:dyDescent="0.2">
      <c r="A28" s="15" t="s">
        <v>17</v>
      </c>
      <c r="B28" s="48">
        <v>29.99</v>
      </c>
      <c r="C28" s="31">
        <v>57.85</v>
      </c>
      <c r="D28" s="28">
        <v>9.24</v>
      </c>
      <c r="E28" s="32">
        <f>'[1]Alta masiva de trabajadores (A'!$E$302</f>
        <v>7.4944444444444445</v>
      </c>
      <c r="F28" s="37">
        <v>23.416666666666668</v>
      </c>
      <c r="G28" s="35">
        <f>(F28-E28)/E28*100</f>
        <v>212.45366938472947</v>
      </c>
      <c r="H28" s="2"/>
      <c r="I28" s="2"/>
    </row>
    <row r="29" spans="1:9" ht="14.25" x14ac:dyDescent="0.2">
      <c r="A29" s="16" t="s">
        <v>20</v>
      </c>
      <c r="B29" s="48">
        <v>26.2</v>
      </c>
      <c r="C29" s="31">
        <v>24.89</v>
      </c>
      <c r="D29" s="28">
        <v>92.49</v>
      </c>
      <c r="E29" s="32">
        <f>'[1]Alta masiva de trabajadores (A'!$E$295</f>
        <v>96.791666666666671</v>
      </c>
      <c r="F29" s="37">
        <v>114.2138888888889</v>
      </c>
      <c r="G29" s="35">
        <f t="shared" ref="G29:G30" si="3">(F29-E29)/E29*100</f>
        <v>17.999713014779747</v>
      </c>
      <c r="H29" s="2"/>
      <c r="I29" s="2"/>
    </row>
    <row r="30" spans="1:9" ht="15" x14ac:dyDescent="0.25">
      <c r="A30" s="17" t="s">
        <v>21</v>
      </c>
      <c r="B30" s="49">
        <f>B12/B21</f>
        <v>23535.603587171303</v>
      </c>
      <c r="C30" s="33">
        <f t="shared" ref="C30:F30" si="4">C12/C21</f>
        <v>23249.386810006203</v>
      </c>
      <c r="D30" s="33">
        <f t="shared" si="4"/>
        <v>23489.27181650409</v>
      </c>
      <c r="E30" s="33">
        <f t="shared" si="4"/>
        <v>26299.756150275934</v>
      </c>
      <c r="F30" s="33">
        <f t="shared" si="4"/>
        <v>25037.031026218585</v>
      </c>
      <c r="G30" s="36">
        <f t="shared" si="3"/>
        <v>-4.8012807299131595</v>
      </c>
      <c r="H30" s="2"/>
      <c r="I30" s="2"/>
    </row>
    <row r="31" spans="1:9" ht="15" x14ac:dyDescent="0.25">
      <c r="A31" s="18"/>
      <c r="B31" s="50"/>
      <c r="C31" s="3"/>
      <c r="D31" s="3"/>
      <c r="E31" s="3"/>
      <c r="F31" s="3"/>
      <c r="G31" s="4"/>
      <c r="H31" s="2"/>
      <c r="I31" s="2"/>
    </row>
  </sheetData>
  <mergeCells count="4">
    <mergeCell ref="A2:G2"/>
    <mergeCell ref="A3:G3"/>
    <mergeCell ref="A7:G8"/>
    <mergeCell ref="A10:A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2" fitToHeight="0" orientation="landscape" copies="10" r:id="rId1"/>
  <headerFooter alignWithMargins="0">
    <oddHeader>&amp;L&amp;G&amp;R&amp;G</oddHeader>
    <oddFooter>&amp;C&amp;P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BC82903EC53C4A89794FC6F22114FC" ma:contentTypeVersion="16" ma:contentTypeDescription="Crear nuevo documento." ma:contentTypeScope="" ma:versionID="5ae8a00d4f18fb38f5a61337afb21ce6">
  <xsd:schema xmlns:xsd="http://www.w3.org/2001/XMLSchema" xmlns:xs="http://www.w3.org/2001/XMLSchema" xmlns:p="http://schemas.microsoft.com/office/2006/metadata/properties" xmlns:ns2="8a5acc86-1253-41e0-a67a-1f4bd2edde1c" xmlns:ns3="dbd7ac1d-b2be-4f8a-8da2-b7d17bf695eb" targetNamespace="http://schemas.microsoft.com/office/2006/metadata/properties" ma:root="true" ma:fieldsID="6f41aae63b7f10fb75498482358b5c62" ns2:_="" ns3:_="">
    <xsd:import namespace="8a5acc86-1253-41e0-a67a-1f4bd2edde1c"/>
    <xsd:import namespace="dbd7ac1d-b2be-4f8a-8da2-b7d17bf695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Estado" minOccurs="0"/>
                <xsd:element ref="ns2:Transparenci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acc86-1253-41e0-a67a-1f4bd2edd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stado" ma:index="10" nillable="true" ma:displayName="Estado" ma:description="Estado del documento" ma:format="Dropdown" ma:internalName="Estado">
      <xsd:simpleType>
        <xsd:restriction base="dms:Choice">
          <xsd:enumeration value="Edición"/>
          <xsd:enumeration value="Listo"/>
          <xsd:enumeration value="Pendiente Aprobación"/>
          <xsd:enumeration value="Pendiente Corrección"/>
        </xsd:restriction>
      </xsd:simpleType>
    </xsd:element>
    <xsd:element name="Transparencia" ma:index="11" nillable="true" ma:displayName="Transparencia" ma:default="0" ma:description="Documento usado por transparencia" ma:format="Dropdown" ma:internalName="Transparencia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f0b92e9-9549-427a-acb8-4daa796068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d7ac1d-b2be-4f8a-8da2-b7d17bf695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81943c-cf44-4959-ac83-0812dadee4db}" ma:internalName="TaxCatchAll" ma:showField="CatchAllData" ma:web="dbd7ac1d-b2be-4f8a-8da2-b7d17bf695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d7ac1d-b2be-4f8a-8da2-b7d17bf695eb" xsi:nil="true"/>
    <lcf76f155ced4ddcb4097134ff3c332f xmlns="8a5acc86-1253-41e0-a67a-1f4bd2edde1c">
      <Terms xmlns="http://schemas.microsoft.com/office/infopath/2007/PartnerControls"/>
    </lcf76f155ced4ddcb4097134ff3c332f>
    <Estado xmlns="8a5acc86-1253-41e0-a67a-1f4bd2edde1c" xsi:nil="true"/>
    <Transparencia xmlns="8a5acc86-1253-41e0-a67a-1f4bd2edde1c">false</Transparenci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FC64AA-3742-4D58-B4E2-A155F84B36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5acc86-1253-41e0-a67a-1f4bd2edde1c"/>
    <ds:schemaRef ds:uri="dbd7ac1d-b2be-4f8a-8da2-b7d17bf695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392CA2-7E43-44C2-BD32-8EF46EB246A7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d087e2c8-0048-410e-822a-d6196d926ce2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dbd7ac1d-b2be-4f8a-8da2-b7d17bf695eb"/>
    <ds:schemaRef ds:uri="http://purl.org/dc/dcmitype/"/>
    <ds:schemaRef ds:uri="8a5acc86-1253-41e0-a67a-1f4bd2edde1c"/>
  </ds:schemaRefs>
</ds:datastoreItem>
</file>

<file path=customXml/itemProps3.xml><?xml version="1.0" encoding="utf-8"?>
<ds:datastoreItem xmlns:ds="http://schemas.openxmlformats.org/officeDocument/2006/customXml" ds:itemID="{647831D0-7EC3-467E-9A78-E32BDEC019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Hoja2</vt:lpstr>
      <vt:lpstr>Hoja2!Área_de_impresión</vt:lpstr>
      <vt:lpstr>Hoja2!Títulos_a_imprimir</vt:lpstr>
    </vt:vector>
  </TitlesOfParts>
  <Manager/>
  <Company>IGAE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IGAE</dc:creator>
  <cp:keywords/>
  <dc:description/>
  <cp:lastModifiedBy>Manuel Hernández</cp:lastModifiedBy>
  <cp:revision/>
  <cp:lastPrinted>2026-04-18T17:18:39Z</cp:lastPrinted>
  <dcterms:created xsi:type="dcterms:W3CDTF">2004-11-02T11:39:32Z</dcterms:created>
  <dcterms:modified xsi:type="dcterms:W3CDTF">2026-04-18T17:18:52Z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0x01010072BC82903EC53C4A89794FC6F22114FC</vt:lpwstr>
  </property>
  <property fmtid="{D5CDD505-2E9C-101B-9397-08002B2CF9AE}" pid="3" name="MediaServiceImageTags">
    <vt:lpwstr/>
  </property>
</Properties>
</file>