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economia3\Downloads\"/>
    </mc:Choice>
  </mc:AlternateContent>
  <xr:revisionPtr revIDLastSave="0" documentId="13_ncr:1_{00894C0F-D5EE-44F2-8E04-D0955FBD6547}" xr6:coauthVersionLast="47" xr6:coauthVersionMax="47" xr10:uidLastSave="{00000000-0000-0000-0000-000000000000}"/>
  <bookViews>
    <workbookView xWindow="-120" yWindow="-120" windowWidth="29040" windowHeight="15840" xr2:uid="{68B59EAD-61E4-43DD-A901-824A4B6D7433}"/>
  </bookViews>
  <sheets>
    <sheet name="BALANCE" sheetId="1" r:id="rId1"/>
  </sheets>
  <definedNames>
    <definedName name="_xlnm.Print_Area" localSheetId="0">BALANCE!$A$1:$E$139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7" i="1" l="1"/>
  <c r="C40" i="1"/>
  <c r="E107" i="1"/>
  <c r="E101" i="1" s="1"/>
  <c r="C101" i="1"/>
  <c r="E82" i="1"/>
  <c r="E6" i="1"/>
  <c r="C107" i="1"/>
  <c r="D129" i="1"/>
  <c r="D121" i="1"/>
  <c r="D117" i="1" s="1"/>
  <c r="D139" i="1" s="1"/>
  <c r="E121" i="1"/>
  <c r="C69" i="1"/>
  <c r="C121" i="1" l="1"/>
  <c r="C117" i="1" s="1"/>
  <c r="E40" i="1"/>
  <c r="E81" i="1"/>
  <c r="E139" i="1" s="1"/>
  <c r="C82" i="1"/>
  <c r="C81" i="1" s="1"/>
  <c r="E23" i="1"/>
  <c r="E14" i="1"/>
  <c r="C23" i="1"/>
  <c r="C14" i="1"/>
  <c r="C6" i="1" l="1"/>
  <c r="C139" i="1"/>
  <c r="E75" i="1"/>
  <c r="C75" i="1" l="1"/>
</calcChain>
</file>

<file path=xl/sharedStrings.xml><?xml version="1.0" encoding="utf-8"?>
<sst xmlns="http://schemas.openxmlformats.org/spreadsheetml/2006/main" count="133" uniqueCount="109">
  <si>
    <t>FUNDACIÓN TUTELAR CANARIA PARA LA ACCIÓN SOCIAL, M.P. (FUCAS)</t>
  </si>
  <si>
    <t>BALANCE DE PEQUEÑAS Y MEDIANAS ENTIDADES SIN FINES LUCRATIVOS AL CIERRE DEL EJERCICIO 2025</t>
  </si>
  <si>
    <t xml:space="preserve"> (Expresado en Euros)</t>
  </si>
  <si>
    <t>NOTAS DE LA MEMORIA</t>
  </si>
  <si>
    <t>ACTIVO</t>
  </si>
  <si>
    <t xml:space="preserve"> </t>
  </si>
  <si>
    <t>A) ACTIVO NO CORRIENTE</t>
  </si>
  <si>
    <t>I. Inmovilizado intangible</t>
  </si>
  <si>
    <t>2. Concesiones</t>
  </si>
  <si>
    <t>3. Patentes, licencias, marcas y similares</t>
  </si>
  <si>
    <t>4. Fondo de comercio</t>
  </si>
  <si>
    <t>5. Aplicaciones informáticas</t>
  </si>
  <si>
    <t>6. Derechos sobre activos cedidos en uso</t>
  </si>
  <si>
    <t>7. Otro inmovilizado intangible</t>
  </si>
  <si>
    <t>II. Bienes del Patrimonio Histórico</t>
  </si>
  <si>
    <t>1. Bienes inmuebles</t>
  </si>
  <si>
    <t>2. Archivos</t>
  </si>
  <si>
    <t>5. Bienes muebles</t>
  </si>
  <si>
    <t>6. Anticipos sobre bienes del Patrimonio Histórico</t>
  </si>
  <si>
    <t>III. Inmovilizado material</t>
  </si>
  <si>
    <t>1 Terrenos y construcciones</t>
  </si>
  <si>
    <t>2. Instalaciones técnicas y otro inmovilizado material</t>
  </si>
  <si>
    <t>3. Inmovilizado en curso y anticipos</t>
  </si>
  <si>
    <t>IV. Inversiones inmobiliarias</t>
  </si>
  <si>
    <t>1. Terrenos</t>
  </si>
  <si>
    <t>2. Construcciones</t>
  </si>
  <si>
    <t>V. Inversiones en entidades del grupo y asociadas a largo plazo</t>
  </si>
  <si>
    <t>1. Instrumentos de patrimonio</t>
  </si>
  <si>
    <t>2. Créditos a entidades</t>
  </si>
  <si>
    <t>3. Valores representativos de deuda</t>
  </si>
  <si>
    <t>4. Derivados</t>
  </si>
  <si>
    <t>5. Otros activos financieros</t>
  </si>
  <si>
    <t>VI. Inversiones financieras a largo plazo</t>
  </si>
  <si>
    <t>2. Créditos a terceros</t>
  </si>
  <si>
    <t>VII. Activos por impuesto diferido</t>
  </si>
  <si>
    <t>B) ACTIVO CORRIENTE</t>
  </si>
  <si>
    <t>I. Activos no corrientes mantenidos para la venta</t>
  </si>
  <si>
    <t>II. Existencias</t>
  </si>
  <si>
    <t>1. Bienes destinados a la actividad</t>
  </si>
  <si>
    <t>2. Materias primas y otros aprovisionamientos</t>
  </si>
  <si>
    <t>3. Productos en curso</t>
  </si>
  <si>
    <t>4. Productos terminados</t>
  </si>
  <si>
    <t>5. Subproductos, residuos y materiales recuperados</t>
  </si>
  <si>
    <t>6. Anticipos a proveedores</t>
  </si>
  <si>
    <t>III. Usuarios y otros deudores de la actividad propia</t>
  </si>
  <si>
    <t>IV. Deudores comerciales y otras cuentas a cobrar</t>
  </si>
  <si>
    <t>1. Clientes por ventas y prestaciones de servicios</t>
  </si>
  <si>
    <t>2. Clientes, entidades del grupo y asociadas</t>
  </si>
  <si>
    <t>3. Deudores varios</t>
  </si>
  <si>
    <t>4. Personal</t>
  </si>
  <si>
    <t>5. Activos por impuesto corriente</t>
  </si>
  <si>
    <t>6. Otros créditos con las Administraciones Públicas</t>
  </si>
  <si>
    <t>7. Fundadores por desembolsos exigidos</t>
  </si>
  <si>
    <t>V. Inversiones en entidades del grupo y asociadas a corto plazo</t>
  </si>
  <si>
    <t>VI. Inversiones financieras a corto plazo</t>
  </si>
  <si>
    <t>VII. Periodificaciones a corto plazo</t>
  </si>
  <si>
    <t>VIII. Efectivo y otros activos líquidos equivalentes</t>
  </si>
  <si>
    <t>1. Tesorería</t>
  </si>
  <si>
    <t>2. Otros activos líquidos equivalentes</t>
  </si>
  <si>
    <t>TOTAL ACTIVO (A + B)</t>
  </si>
  <si>
    <t>PATRIMONIO NETO Y PASIVO</t>
  </si>
  <si>
    <t>A) PATRIMONIO NETO</t>
  </si>
  <si>
    <t>A-1) Fondos propios</t>
  </si>
  <si>
    <t>I. Dotación fundacional/Fondo social</t>
  </si>
  <si>
    <t>1. Dotación fundacional/Fondo social</t>
  </si>
  <si>
    <t>2. (Dotación fundacional no exigida/Fondo social no exigido)</t>
  </si>
  <si>
    <t>II. Reservas</t>
  </si>
  <si>
    <t>1. Estatutarias</t>
  </si>
  <si>
    <t>2. Otras reservas</t>
  </si>
  <si>
    <t>III. Excedentes de ejercicios anteriores</t>
  </si>
  <si>
    <t>1. Remanente</t>
  </si>
  <si>
    <t>2. (Excedentes negativos de ejercicios anteriores)</t>
  </si>
  <si>
    <t>IV. Excedente del ejercicio</t>
  </si>
  <si>
    <t>A-2) Ajustes por cambios de valor</t>
  </si>
  <si>
    <t>I. Activos financieros disponibles para la venta</t>
  </si>
  <si>
    <t>II. Operaciones de cobertura</t>
  </si>
  <si>
    <t>III. Otros</t>
  </si>
  <si>
    <t>A-3) Subvenciones, donaciones y legados recibidos</t>
  </si>
  <si>
    <t>I. Subvenciones</t>
  </si>
  <si>
    <t>II. Donaciones y legados</t>
  </si>
  <si>
    <t>B) PASIVO NO CORRIENTE</t>
  </si>
  <si>
    <t>I. Provisiones a largo plazo</t>
  </si>
  <si>
    <t>1. Obligaciones por prestaciones a largo plazo al personal</t>
  </si>
  <si>
    <t>2. Actuaciones medioambientales</t>
  </si>
  <si>
    <t>3. Provisiones por reestructuración</t>
  </si>
  <si>
    <t>4. Otras provisiones</t>
  </si>
  <si>
    <t>II. Deudas a largo plazo</t>
  </si>
  <si>
    <t>1. Obligaciones y otros valores negociables</t>
  </si>
  <si>
    <t>2. Deudas con entidades de crédito</t>
  </si>
  <si>
    <t>3. Acreedores por arrendamiento financiero</t>
  </si>
  <si>
    <t>5. Otros pasivos financieros</t>
  </si>
  <si>
    <t>III. Deudas con entidades del grupo y asociadas a largo plazo</t>
  </si>
  <si>
    <t>IV. Pasivos por impuesto diferido</t>
  </si>
  <si>
    <t>V. Periodificaciones a largo plazo</t>
  </si>
  <si>
    <t>C) PASIVO CORRIENTE</t>
  </si>
  <si>
    <t>I. Pasivos vinculados con activos no corrientes mantenidos para la venta</t>
  </si>
  <si>
    <t>II. Provisiones a corto plazo</t>
  </si>
  <si>
    <t>III. Deudas a corto plazo</t>
  </si>
  <si>
    <t>IV. Deudas con entidades del grupo y asociadas a corto plazo</t>
  </si>
  <si>
    <t>V. Beneficiarios – Acreedores</t>
  </si>
  <si>
    <t>VI. Acreedores comerciales y otras cuentas a pagar</t>
  </si>
  <si>
    <t>1. Proveedores</t>
  </si>
  <si>
    <t>2. Proveedores, entidades del grupo y asociadas</t>
  </si>
  <si>
    <t>3. Acreedores varios</t>
  </si>
  <si>
    <t>4. Personal (remuneraciones pendientes de pago)</t>
  </si>
  <si>
    <t>5. Pasivos por impuesto corriente</t>
  </si>
  <si>
    <t>6. Otras deudas con las Administraciones Públicas</t>
  </si>
  <si>
    <t>7. Anticipos recibidos por pedidos</t>
  </si>
  <si>
    <t>TOTAL PATRIMONIO NETO Y PASIVO (A + B +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</si>
</sst>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* #,##0.00\ [$€]_-;\-* #,##0.00\ [$€]_-;_-* &quot;-&quot;??\ [$€]_-;_-@_-"/>
    <numFmt numFmtId="165" formatCode="_-* #,##0\ _P_t_s_-;\-* #,##0\ _P_t_s_-;_-* &quot;-&quot;\ _P_t_s_-;_-@_-"/>
    <numFmt numFmtId="166" formatCode="_-* #,##0.00\ _P_t_s_-;\-* #,##0.00\ _P_t_s_-;_-* &quot;-&quot;??\ _P_t_s_-;_-@_-"/>
  </numFmts>
  <fonts count="3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4472C4"/>
      <name val="Arial"/>
      <family val="2"/>
    </font>
    <font>
      <b/>
      <sz val="9"/>
      <color rgb="FF4472C4"/>
      <name val="Arial"/>
      <family val="2"/>
    </font>
    <font>
      <sz val="8"/>
      <color theme="1"/>
      <name val="Arial"/>
      <family val="2"/>
    </font>
    <font>
      <sz val="8"/>
      <color rgb="FF4472C4"/>
      <name val="Arial"/>
      <family val="2"/>
    </font>
    <font>
      <sz val="8"/>
      <color theme="1"/>
      <name val="Aptos Narrow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9"/>
      <color indexed="8"/>
      <name val="Times New Roman"/>
      <family val="1"/>
    </font>
    <font>
      <b/>
      <sz val="18"/>
      <color theme="3"/>
      <name val="Aptos Display"/>
      <family val="2"/>
      <scheme val="major"/>
    </font>
    <font>
      <sz val="11"/>
      <color rgb="FF9C6500"/>
      <name val="Aptos Narrow"/>
      <family val="2"/>
      <scheme val="minor"/>
    </font>
    <font>
      <sz val="10"/>
      <name val="Geneva"/>
    </font>
    <font>
      <sz val="9"/>
      <name val="Arial"/>
      <family val="2"/>
    </font>
    <font>
      <sz val="8"/>
      <name val="Arial"/>
      <family val="2"/>
    </font>
    <font>
      <b/>
      <sz val="11"/>
      <color rgb="FF000000"/>
      <name val="Calibri"/>
      <family val="2"/>
    </font>
    <font>
      <b/>
      <sz val="9"/>
      <name val="Arial"/>
      <family val="2"/>
    </font>
    <font>
      <b/>
      <sz val="1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DA6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165" fontId="23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23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6" fillId="0" borderId="0"/>
    <xf numFmtId="0" fontId="1" fillId="0" borderId="0"/>
    <xf numFmtId="0" fontId="23" fillId="0" borderId="0"/>
    <xf numFmtId="0" fontId="1" fillId="0" borderId="0"/>
    <xf numFmtId="0" fontId="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31" fillId="0" borderId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</cellStyleXfs>
  <cellXfs count="52">
    <xf numFmtId="0" fontId="0" fillId="0" borderId="0" xfId="0"/>
    <xf numFmtId="0" fontId="16" fillId="0" borderId="0" xfId="0" applyFont="1" applyAlignment="1">
      <alignment horizontal="right" vertical="center" wrapText="1"/>
    </xf>
    <xf numFmtId="4" fontId="0" fillId="0" borderId="0" xfId="0" applyNumberFormat="1"/>
    <xf numFmtId="0" fontId="16" fillId="0" borderId="0" xfId="0" applyFont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4" fontId="16" fillId="0" borderId="10" xfId="0" applyNumberFormat="1" applyFont="1" applyBorder="1" applyAlignment="1">
      <alignment horizontal="right" vertical="center" wrapText="1"/>
    </xf>
    <xf numFmtId="4" fontId="19" fillId="0" borderId="10" xfId="0" applyNumberFormat="1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4" fontId="32" fillId="0" borderId="10" xfId="0" applyNumberFormat="1" applyFont="1" applyBorder="1" applyAlignment="1">
      <alignment horizontal="right" vertical="center" wrapText="1"/>
    </xf>
    <xf numFmtId="4" fontId="18" fillId="0" borderId="10" xfId="0" applyNumberFormat="1" applyFont="1" applyBorder="1" applyAlignment="1">
      <alignment vertical="center" wrapText="1"/>
    </xf>
    <xf numFmtId="4" fontId="17" fillId="0" borderId="10" xfId="0" applyNumberFormat="1" applyFont="1" applyBorder="1" applyAlignment="1">
      <alignment horizontal="right" vertical="center" wrapText="1"/>
    </xf>
    <xf numFmtId="0" fontId="20" fillId="0" borderId="10" xfId="0" applyFont="1" applyBorder="1" applyAlignment="1">
      <alignment horizontal="left" vertical="center" wrapText="1" indent="3"/>
    </xf>
    <xf numFmtId="0" fontId="20" fillId="0" borderId="10" xfId="0" applyFont="1" applyBorder="1" applyAlignment="1">
      <alignment vertical="center" wrapText="1"/>
    </xf>
    <xf numFmtId="4" fontId="20" fillId="0" borderId="10" xfId="0" applyNumberFormat="1" applyFont="1" applyBorder="1" applyAlignment="1">
      <alignment horizontal="right" vertical="center" wrapText="1"/>
    </xf>
    <xf numFmtId="4" fontId="20" fillId="0" borderId="10" xfId="0" applyNumberFormat="1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4" fontId="17" fillId="0" borderId="10" xfId="0" applyNumberFormat="1" applyFont="1" applyBorder="1" applyAlignment="1">
      <alignment vertical="center" wrapText="1"/>
    </xf>
    <xf numFmtId="0" fontId="17" fillId="0" borderId="10" xfId="0" applyFont="1" applyBorder="1" applyAlignment="1">
      <alignment horizontal="right" vertical="center" wrapText="1"/>
    </xf>
    <xf numFmtId="0" fontId="20" fillId="0" borderId="10" xfId="0" applyFont="1" applyBorder="1" applyAlignment="1">
      <alignment horizontal="right" vertical="center" wrapText="1"/>
    </xf>
    <xf numFmtId="4" fontId="33" fillId="0" borderId="10" xfId="0" applyNumberFormat="1" applyFont="1" applyBorder="1" applyAlignment="1">
      <alignment horizontal="right" vertical="center" wrapText="1"/>
    </xf>
    <xf numFmtId="0" fontId="18" fillId="0" borderId="10" xfId="0" applyFont="1" applyBorder="1" applyAlignment="1">
      <alignment horizontal="right" vertical="center" wrapText="1"/>
    </xf>
    <xf numFmtId="4" fontId="32" fillId="0" borderId="10" xfId="0" applyNumberFormat="1" applyFont="1" applyBorder="1" applyAlignment="1">
      <alignment vertical="center" wrapText="1"/>
    </xf>
    <xf numFmtId="0" fontId="21" fillId="0" borderId="10" xfId="0" applyFont="1" applyBorder="1" applyAlignment="1">
      <alignment horizontal="right" vertical="center" wrapText="1"/>
    </xf>
    <xf numFmtId="0" fontId="16" fillId="0" borderId="10" xfId="0" applyFont="1" applyBorder="1" applyAlignment="1">
      <alignment horizontal="left" vertical="center" wrapText="1" indent="3"/>
    </xf>
    <xf numFmtId="0" fontId="0" fillId="0" borderId="10" xfId="0" applyBorder="1"/>
    <xf numFmtId="4" fontId="0" fillId="0" borderId="10" xfId="0" applyNumberFormat="1" applyBorder="1"/>
    <xf numFmtId="0" fontId="16" fillId="33" borderId="10" xfId="0" applyFont="1" applyFill="1" applyBorder="1" applyAlignment="1">
      <alignment vertical="center" wrapText="1"/>
    </xf>
    <xf numFmtId="0" fontId="17" fillId="33" borderId="10" xfId="0" applyFont="1" applyFill="1" applyBorder="1" applyAlignment="1">
      <alignment vertical="center" wrapText="1"/>
    </xf>
    <xf numFmtId="4" fontId="16" fillId="33" borderId="10" xfId="0" applyNumberFormat="1" applyFont="1" applyFill="1" applyBorder="1" applyAlignment="1">
      <alignment horizontal="right" vertical="center" wrapText="1"/>
    </xf>
    <xf numFmtId="4" fontId="16" fillId="33" borderId="10" xfId="0" applyNumberFormat="1" applyFont="1" applyFill="1" applyBorder="1" applyAlignment="1">
      <alignment vertical="center" wrapText="1"/>
    </xf>
    <xf numFmtId="0" fontId="16" fillId="34" borderId="10" xfId="0" applyFont="1" applyFill="1" applyBorder="1" applyAlignment="1">
      <alignment vertical="center" wrapText="1"/>
    </xf>
    <xf numFmtId="0" fontId="16" fillId="34" borderId="10" xfId="0" applyFont="1" applyFill="1" applyBorder="1" applyAlignment="1">
      <alignment horizontal="right" vertical="center" wrapText="1"/>
    </xf>
    <xf numFmtId="0" fontId="16" fillId="34" borderId="10" xfId="0" applyFont="1" applyFill="1" applyBorder="1" applyAlignment="1">
      <alignment horizontal="center" vertical="center" wrapText="1"/>
    </xf>
    <xf numFmtId="0" fontId="17" fillId="34" borderId="10" xfId="0" applyFont="1" applyFill="1" applyBorder="1" applyAlignment="1">
      <alignment horizontal="center" vertical="center" wrapText="1"/>
    </xf>
    <xf numFmtId="0" fontId="17" fillId="34" borderId="10" xfId="0" applyFont="1" applyFill="1" applyBorder="1" applyAlignment="1">
      <alignment vertical="center" wrapText="1"/>
    </xf>
    <xf numFmtId="0" fontId="0" fillId="34" borderId="0" xfId="0" applyFill="1"/>
    <xf numFmtId="0" fontId="16" fillId="34" borderId="10" xfId="0" applyFont="1" applyFill="1" applyBorder="1" applyAlignment="1">
      <alignment horizontal="left" vertical="center" wrapText="1"/>
    </xf>
    <xf numFmtId="0" fontId="34" fillId="0" borderId="0" xfId="0" applyFont="1"/>
    <xf numFmtId="4" fontId="16" fillId="34" borderId="10" xfId="0" applyNumberFormat="1" applyFont="1" applyFill="1" applyBorder="1" applyAlignment="1">
      <alignment horizontal="right" vertical="center" wrapText="1"/>
    </xf>
    <xf numFmtId="4" fontId="17" fillId="34" borderId="10" xfId="0" applyNumberFormat="1" applyFont="1" applyFill="1" applyBorder="1" applyAlignment="1">
      <alignment vertical="center" wrapText="1"/>
    </xf>
    <xf numFmtId="4" fontId="16" fillId="34" borderId="10" xfId="0" applyNumberFormat="1" applyFont="1" applyFill="1" applyBorder="1" applyAlignment="1">
      <alignment horizontal="center" vertical="center" wrapText="1"/>
    </xf>
    <xf numFmtId="4" fontId="17" fillId="34" borderId="10" xfId="0" applyNumberFormat="1" applyFont="1" applyFill="1" applyBorder="1" applyAlignment="1">
      <alignment horizontal="center" vertical="center" wrapText="1"/>
    </xf>
    <xf numFmtId="4" fontId="35" fillId="33" borderId="10" xfId="0" applyNumberFormat="1" applyFont="1" applyFill="1" applyBorder="1" applyAlignment="1">
      <alignment vertical="center" wrapText="1"/>
    </xf>
    <xf numFmtId="0" fontId="12" fillId="0" borderId="0" xfId="0" applyFont="1"/>
    <xf numFmtId="4" fontId="12" fillId="0" borderId="0" xfId="0" applyNumberFormat="1" applyFont="1"/>
    <xf numFmtId="4" fontId="12" fillId="34" borderId="0" xfId="0" applyNumberFormat="1" applyFont="1" applyFill="1"/>
    <xf numFmtId="0" fontId="35" fillId="33" borderId="10" xfId="0" applyFont="1" applyFill="1" applyBorder="1" applyAlignment="1">
      <alignment vertical="center" wrapText="1"/>
    </xf>
    <xf numFmtId="0" fontId="36" fillId="0" borderId="0" xfId="0" applyFont="1"/>
    <xf numFmtId="0" fontId="16" fillId="34" borderId="10" xfId="0" applyFont="1" applyFill="1" applyBorder="1" applyAlignment="1">
      <alignment vertical="center" wrapText="1"/>
    </xf>
  </cellXfs>
  <cellStyles count="86">
    <cellStyle name="20% - Énfasis1" xfId="17" builtinId="30" customBuiltin="1"/>
    <cellStyle name="20% - Énfasis2" xfId="20" builtinId="34" customBuiltin="1"/>
    <cellStyle name="20% - Énfasis3" xfId="23" builtinId="38" customBuiltin="1"/>
    <cellStyle name="20% - Énfasis4" xfId="26" builtinId="42" customBuiltin="1"/>
    <cellStyle name="20% - Énfasis5" xfId="29" builtinId="46" customBuiltin="1"/>
    <cellStyle name="20% - Énfasis6" xfId="32" builtinId="50" customBuiltin="1"/>
    <cellStyle name="40% - Énfasis1" xfId="18" builtinId="31" customBuiltin="1"/>
    <cellStyle name="40% - Énfasis2" xfId="21" builtinId="35" customBuiltin="1"/>
    <cellStyle name="40% - Énfasis3" xfId="24" builtinId="39" customBuiltin="1"/>
    <cellStyle name="40% - Énfasis4" xfId="27" builtinId="43" customBuiltin="1"/>
    <cellStyle name="40% - Énfasis5" xfId="30" builtinId="47" customBuiltin="1"/>
    <cellStyle name="40% - Énfasis6" xfId="33" builtinId="51" customBuiltin="1"/>
    <cellStyle name="60% - Énfasis1 2" xfId="70" xr:uid="{18777A97-41F6-4F0B-903B-3D0E88013482}"/>
    <cellStyle name="60% - Énfasis2 2" xfId="71" xr:uid="{D2392B30-BC84-420C-8F25-1DF2B13C2598}"/>
    <cellStyle name="60% - Énfasis3 2" xfId="72" xr:uid="{2C0A1FE3-1442-4240-946A-4C395DDFA0C5}"/>
    <cellStyle name="60% - Énfasis4 2" xfId="73" xr:uid="{46A91BDA-2D7D-442F-895A-31F6A8857F7E}"/>
    <cellStyle name="60% - Énfasis5 2" xfId="74" xr:uid="{D1303663-B479-4D4A-991C-74DFDF4C5421}"/>
    <cellStyle name="60% - Énfasis6 2" xfId="75" xr:uid="{F6172CEE-0BDC-4D27-B8A3-D77A96B0EC1F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6" builtinId="29" customBuiltin="1"/>
    <cellStyle name="Énfasis2" xfId="19" builtinId="33" customBuiltin="1"/>
    <cellStyle name="Énfasis3" xfId="22" builtinId="37" customBuiltin="1"/>
    <cellStyle name="Énfasis4" xfId="25" builtinId="41" customBuiltin="1"/>
    <cellStyle name="Énfasis5" xfId="28" builtinId="45" customBuiltin="1"/>
    <cellStyle name="Énfasis6" xfId="31" builtinId="49" customBuiltin="1"/>
    <cellStyle name="Entrada" xfId="7" builtinId="20" customBuiltin="1"/>
    <cellStyle name="Euro" xfId="34" xr:uid="{18961ED8-0A38-4062-8EA0-6457F0F7125F}"/>
    <cellStyle name="Euro 2" xfId="35" xr:uid="{27827C18-136F-4462-9EE6-DE0663325393}"/>
    <cellStyle name="Euro 2 2" xfId="76" xr:uid="{22FA8CC4-8829-48C0-9BB3-BDC1AD435F78}"/>
    <cellStyle name="Euro 2 3" xfId="77" xr:uid="{9C0FF8CF-CE13-4161-90CE-D0DAF27ADF1A}"/>
    <cellStyle name="Euro 3" xfId="78" xr:uid="{F91B3D89-0B6C-4EBB-88A9-128DF27EBE71}"/>
    <cellStyle name="Euro 4" xfId="79" xr:uid="{3DE92900-35D9-42DA-ACF9-4A13FE669696}"/>
    <cellStyle name="Hipervínculo 2" xfId="36" xr:uid="{06F8BC39-2078-4FBA-BAE0-1A9AB72B2F5F}"/>
    <cellStyle name="Incorrecto" xfId="6" builtinId="27" customBuiltin="1"/>
    <cellStyle name="Millares [0] 2" xfId="37" xr:uid="{950A2A81-70AB-4C3C-9110-27678CB141F4}"/>
    <cellStyle name="Millares [0] 3" xfId="38" xr:uid="{E6649AE8-1260-4C14-AD87-68B8C3EFC971}"/>
    <cellStyle name="Millares 2" xfId="39" xr:uid="{4CA2197A-46DD-4DF0-8B35-E4563C7CF14C}"/>
    <cellStyle name="Millares 3" xfId="40" xr:uid="{FC4BE5EB-7CA3-4FDD-AB5B-79B7A69EF901}"/>
    <cellStyle name="Millares 4" xfId="41" xr:uid="{82626C09-98AE-4929-99F0-FEEB4F87479E}"/>
    <cellStyle name="Millares 5" xfId="42" xr:uid="{C3BC62E9-E428-4BBF-A659-570E977C62BB}"/>
    <cellStyle name="Millares 6" xfId="43" xr:uid="{35308579-866A-4A3F-B236-C55C3472B8C2}"/>
    <cellStyle name="Millares 7" xfId="44" xr:uid="{AE83A922-6D8B-4DE3-8D67-1BAE8A787597}"/>
    <cellStyle name="Millares 8" xfId="45" xr:uid="{0B38F29E-D238-4C54-AD49-BA1EB3EAB6F3}"/>
    <cellStyle name="Millares 9" xfId="46" xr:uid="{5581091D-ED92-4E8F-8864-547B36611A70}"/>
    <cellStyle name="Neutral 2" xfId="69" xr:uid="{B41476E9-49E1-4DFD-98E7-1FC46796EDB7}"/>
    <cellStyle name="Normal" xfId="0" builtinId="0"/>
    <cellStyle name="Normal 2" xfId="47" xr:uid="{92946F8A-F41E-41BC-8316-6470E2487694}"/>
    <cellStyle name="Normal 2 2" xfId="48" xr:uid="{B0BCEE8B-199E-49D2-810A-360EBBE337C6}"/>
    <cellStyle name="Normal 2 2 2" xfId="49" xr:uid="{59B0C4AA-F887-409B-AB4C-2D8A6AE756D1}"/>
    <cellStyle name="Normal 2 3" xfId="50" xr:uid="{A2E83A96-0131-4355-944C-789C9E2917F1}"/>
    <cellStyle name="Normal 3" xfId="51" xr:uid="{3D7E4CFD-74EF-45CF-A838-A3C3DA00DCA7}"/>
    <cellStyle name="Normal 3 2" xfId="52" xr:uid="{B3A7126A-2E92-4BA0-AB0E-EFA84B40FC11}"/>
    <cellStyle name="Normal 3 3" xfId="53" xr:uid="{BC0E7140-47B9-4E97-B2C0-87334F87D096}"/>
    <cellStyle name="Normal 3 4" xfId="54" xr:uid="{E20B5A6B-805B-4CC2-9DEE-E173360ACD64}"/>
    <cellStyle name="Normal 3 4 2" xfId="85" xr:uid="{740E047B-FC06-41C7-BCA3-2D0983965E60}"/>
    <cellStyle name="Normal 4" xfId="55" xr:uid="{2D0C0665-AA6B-468E-933E-4EC9D887B122}"/>
    <cellStyle name="Normal 4 2" xfId="56" xr:uid="{F4691FE1-CDFF-4D47-A4EA-4AC598B92A26}"/>
    <cellStyle name="Normal 5" xfId="57" xr:uid="{D08CD2E2-54C7-4AC3-931D-A792FFC16A50}"/>
    <cellStyle name="Normal 5 2" xfId="58" xr:uid="{E0374A7C-BF61-404D-BDF1-7ED5360D1559}"/>
    <cellStyle name="Normal 6" xfId="59" xr:uid="{58CEA81E-4DB3-4E8D-AA53-4941CA5A3EFC}"/>
    <cellStyle name="Normal 7" xfId="60" xr:uid="{9DB339ED-4948-45AD-968D-724A62280E53}"/>
    <cellStyle name="Normal 7 2" xfId="80" xr:uid="{A27BEB5C-DEF3-430B-8137-7E4E8B5DE58F}"/>
    <cellStyle name="Normal 8" xfId="81" xr:uid="{64FBF447-35B9-4199-8C89-6F614C72CD0E}"/>
    <cellStyle name="Normal 8 2" xfId="82" xr:uid="{02E1F768-7A9B-4541-A774-73907E1DDDB5}"/>
    <cellStyle name="Notas" xfId="13" builtinId="10" customBuiltin="1"/>
    <cellStyle name="Porcentaje 2" xfId="61" xr:uid="{DFC5F398-A66B-4C44-89CE-ED2D4AC839C2}"/>
    <cellStyle name="Porcentaje 3" xfId="62" xr:uid="{847155AA-E33C-44C5-8B9B-AF376A4607E1}"/>
    <cellStyle name="Porcentual 2" xfId="63" xr:uid="{62DA635F-3C9A-4240-9424-12F857017649}"/>
    <cellStyle name="Porcentual 2 2" xfId="64" xr:uid="{251791C0-352C-4880-A087-BF0BFBA73F9E}"/>
    <cellStyle name="Porcentual 2 3" xfId="65" xr:uid="{7E7162B2-D1EA-4EEB-8589-B1C5849E29B7}"/>
    <cellStyle name="Porcentual 3" xfId="66" xr:uid="{CB383F04-4AD4-41D7-A2AC-189A9286C945}"/>
    <cellStyle name="Porcentual 4" xfId="67" xr:uid="{DA9E8B05-EBA7-4705-AE01-348707DF6E6C}"/>
    <cellStyle name="Porcentual 5" xfId="83" xr:uid="{027182AC-B975-4AC5-9424-B492305B20D0}"/>
    <cellStyle name="Porcentual 5 2" xfId="84" xr:uid="{27435CA3-9B8C-4AA0-AEC7-747318DAC2F0}"/>
    <cellStyle name="Salida" xfId="8" builtinId="21" customBuiltin="1"/>
    <cellStyle name="Texto de advertencia" xfId="12" builtinId="11" customBuiltin="1"/>
    <cellStyle name="Texto explicativo" xfId="14" builtinId="53" customBuiltin="1"/>
    <cellStyle name="Título 2" xfId="2" builtinId="17" customBuiltin="1"/>
    <cellStyle name="Título 3" xfId="3" builtinId="18" customBuiltin="1"/>
    <cellStyle name="Título 4" xfId="68" xr:uid="{BD1AF708-2897-4A1E-8A98-60B0E5DE685B}"/>
    <cellStyle name="Total" xfId="15" builtinId="25" customBuiltin="1"/>
  </cellStyles>
  <dxfs count="0"/>
  <tableStyles count="0" defaultTableStyle="TableStyleMedium2" defaultPivotStyle="PivotStyleLight16"/>
  <colors>
    <mruColors>
      <color rgb="FFFFDA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AE7F8-943D-461F-AE7B-8414640D46D2}">
  <dimension ref="A1:K139"/>
  <sheetViews>
    <sheetView tabSelected="1" topLeftCell="A39" zoomScale="226" zoomScaleNormal="226" workbookViewId="0">
      <selection activeCell="E86" sqref="E86"/>
    </sheetView>
  </sheetViews>
  <sheetFormatPr baseColWidth="10" defaultColWidth="11.42578125" defaultRowHeight="16.5" customHeight="1"/>
  <cols>
    <col min="1" max="1" width="65.140625" customWidth="1"/>
    <col min="2" max="2" width="0" hidden="1" customWidth="1"/>
    <col min="3" max="3" width="15.28515625" customWidth="1"/>
    <col min="4" max="4" width="3.5703125" hidden="1" customWidth="1"/>
    <col min="5" max="5" width="14.42578125" customWidth="1"/>
    <col min="6" max="6" width="12.28515625" bestFit="1" customWidth="1"/>
  </cols>
  <sheetData>
    <row r="1" spans="1:5" ht="16.5" customHeight="1">
      <c r="A1" s="40" t="s">
        <v>0</v>
      </c>
    </row>
    <row r="2" spans="1:5" ht="16.5" customHeight="1">
      <c r="A2" s="40" t="s">
        <v>1</v>
      </c>
    </row>
    <row r="3" spans="1:5" ht="16.5" customHeight="1">
      <c r="A3" s="40" t="s">
        <v>2</v>
      </c>
      <c r="B3" s="1" t="s">
        <v>3</v>
      </c>
      <c r="C3" s="3"/>
      <c r="D3" s="5"/>
      <c r="E3" s="3"/>
    </row>
    <row r="4" spans="1:5" ht="16.5" customHeight="1">
      <c r="A4" s="33" t="s">
        <v>4</v>
      </c>
      <c r="B4" s="34" t="s">
        <v>5</v>
      </c>
      <c r="C4" s="35">
        <v>2025</v>
      </c>
      <c r="D4" s="36"/>
      <c r="E4" s="35">
        <v>2024</v>
      </c>
    </row>
    <row r="5" spans="1:5" ht="16.5" customHeight="1">
      <c r="A5" s="33"/>
      <c r="B5" s="34"/>
      <c r="C5" s="35"/>
      <c r="D5" s="36"/>
      <c r="E5" s="35"/>
    </row>
    <row r="6" spans="1:5" ht="16.5" customHeight="1">
      <c r="A6" s="29" t="s">
        <v>6</v>
      </c>
      <c r="B6" s="29"/>
      <c r="C6" s="32">
        <f>+C7+C14+C19+C23+C39</f>
        <v>1527601.7299999997</v>
      </c>
      <c r="D6" s="32"/>
      <c r="E6" s="32">
        <f>E7+E19+E39</f>
        <v>471641.14</v>
      </c>
    </row>
    <row r="7" spans="1:5" ht="16.5" customHeight="1">
      <c r="A7" s="6" t="s">
        <v>7</v>
      </c>
      <c r="B7" s="18"/>
      <c r="C7" s="13">
        <v>1127117.4099999999</v>
      </c>
      <c r="D7" s="19"/>
      <c r="E7" s="13">
        <v>149097.85</v>
      </c>
    </row>
    <row r="8" spans="1:5" ht="16.5" hidden="1" customHeight="1">
      <c r="A8" s="14" t="s">
        <v>8</v>
      </c>
      <c r="B8" s="15"/>
      <c r="C8" s="16"/>
      <c r="D8" s="17"/>
      <c r="E8" s="16"/>
    </row>
    <row r="9" spans="1:5" ht="16.5" hidden="1" customHeight="1">
      <c r="A9" s="14" t="s">
        <v>9</v>
      </c>
      <c r="B9" s="15"/>
      <c r="C9" s="16"/>
      <c r="D9" s="17"/>
      <c r="E9" s="16"/>
    </row>
    <row r="10" spans="1:5" ht="16.5" hidden="1" customHeight="1">
      <c r="A10" s="14" t="s">
        <v>10</v>
      </c>
      <c r="B10" s="15"/>
      <c r="C10" s="16"/>
      <c r="D10" s="17"/>
      <c r="E10" s="16"/>
    </row>
    <row r="11" spans="1:5" ht="16.5" hidden="1" customHeight="1">
      <c r="A11" s="14" t="s">
        <v>11</v>
      </c>
      <c r="B11" s="21"/>
      <c r="C11" s="16">
        <v>280.8</v>
      </c>
      <c r="D11" s="17"/>
      <c r="E11" s="16">
        <v>476.75</v>
      </c>
    </row>
    <row r="12" spans="1:5" ht="16.5" hidden="1" customHeight="1">
      <c r="A12" s="14" t="s">
        <v>12</v>
      </c>
      <c r="B12" s="21"/>
      <c r="C12" s="16">
        <v>380817.5</v>
      </c>
      <c r="D12" s="17"/>
      <c r="E12" s="16">
        <v>617253.14</v>
      </c>
    </row>
    <row r="13" spans="1:5" ht="16.5" hidden="1" customHeight="1">
      <c r="A13" s="14" t="s">
        <v>13</v>
      </c>
      <c r="B13" s="15"/>
      <c r="C13" s="16"/>
      <c r="D13" s="17"/>
      <c r="E13" s="16"/>
    </row>
    <row r="14" spans="1:5" ht="16.5" hidden="1" customHeight="1">
      <c r="A14" s="6" t="s">
        <v>14</v>
      </c>
      <c r="B14" s="18"/>
      <c r="C14" s="13">
        <f>SUM(C15:C18)</f>
        <v>0</v>
      </c>
      <c r="D14" s="19"/>
      <c r="E14" s="13">
        <f>SUM(E15:E18)</f>
        <v>0</v>
      </c>
    </row>
    <row r="15" spans="1:5" ht="16.5" hidden="1" customHeight="1">
      <c r="A15" s="14" t="s">
        <v>15</v>
      </c>
      <c r="B15" s="15"/>
      <c r="C15" s="16"/>
      <c r="D15" s="17"/>
      <c r="E15" s="16"/>
    </row>
    <row r="16" spans="1:5" ht="16.5" hidden="1" customHeight="1">
      <c r="A16" s="14" t="s">
        <v>16</v>
      </c>
      <c r="B16" s="15"/>
      <c r="C16" s="16"/>
      <c r="D16" s="17"/>
      <c r="E16" s="16"/>
    </row>
    <row r="17" spans="1:5" ht="16.5" hidden="1" customHeight="1">
      <c r="A17" s="14" t="s">
        <v>17</v>
      </c>
      <c r="B17" s="15"/>
      <c r="C17" s="16"/>
      <c r="D17" s="17"/>
      <c r="E17" s="16"/>
    </row>
    <row r="18" spans="1:5" ht="16.5" hidden="1" customHeight="1">
      <c r="A18" s="14" t="s">
        <v>18</v>
      </c>
      <c r="B18" s="15"/>
      <c r="C18" s="16"/>
      <c r="D18" s="17"/>
      <c r="E18" s="16"/>
    </row>
    <row r="19" spans="1:5" ht="16.5" customHeight="1">
      <c r="A19" s="6" t="s">
        <v>19</v>
      </c>
      <c r="B19" s="18"/>
      <c r="C19" s="13">
        <v>392437.18</v>
      </c>
      <c r="D19" s="19"/>
      <c r="E19" s="13">
        <v>322496.15000000002</v>
      </c>
    </row>
    <row r="20" spans="1:5" ht="16.5" hidden="1" customHeight="1">
      <c r="A20" s="14" t="s">
        <v>20</v>
      </c>
      <c r="B20" s="15"/>
      <c r="C20" s="16"/>
      <c r="D20" s="17"/>
      <c r="E20" s="16"/>
    </row>
    <row r="21" spans="1:5" ht="16.5" hidden="1" customHeight="1">
      <c r="A21" s="14" t="s">
        <v>21</v>
      </c>
      <c r="B21" s="15"/>
      <c r="C21" s="16">
        <v>312765.23</v>
      </c>
      <c r="D21" s="16"/>
      <c r="E21" s="16">
        <v>307143.46999999997</v>
      </c>
    </row>
    <row r="22" spans="1:5" ht="16.5" hidden="1" customHeight="1">
      <c r="A22" s="14" t="s">
        <v>22</v>
      </c>
      <c r="B22" s="15"/>
      <c r="C22" s="16">
        <v>4066</v>
      </c>
      <c r="D22" s="16"/>
      <c r="E22" s="16"/>
    </row>
    <row r="23" spans="1:5" ht="16.5" hidden="1" customHeight="1">
      <c r="A23" s="6" t="s">
        <v>23</v>
      </c>
      <c r="B23" s="20"/>
      <c r="C23" s="13">
        <f>SUM(C24:C25)</f>
        <v>0</v>
      </c>
      <c r="D23" s="19"/>
      <c r="E23" s="13">
        <f>SUM(E24:E25)</f>
        <v>0</v>
      </c>
    </row>
    <row r="24" spans="1:5" ht="16.5" hidden="1" customHeight="1">
      <c r="A24" s="14" t="s">
        <v>24</v>
      </c>
      <c r="B24" s="20"/>
      <c r="C24" s="16"/>
      <c r="D24" s="17"/>
      <c r="E24" s="16"/>
    </row>
    <row r="25" spans="1:5" ht="16.5" hidden="1" customHeight="1">
      <c r="A25" s="14" t="s">
        <v>25</v>
      </c>
      <c r="B25" s="20"/>
      <c r="C25" s="16"/>
      <c r="D25" s="17"/>
      <c r="E25" s="16"/>
    </row>
    <row r="26" spans="1:5" ht="16.5" hidden="1" customHeight="1">
      <c r="A26" s="6" t="s">
        <v>26</v>
      </c>
      <c r="B26" s="18"/>
      <c r="C26" s="13">
        <v>0</v>
      </c>
      <c r="D26" s="19"/>
      <c r="E26" s="13">
        <v>0</v>
      </c>
    </row>
    <row r="27" spans="1:5" ht="16.5" hidden="1" customHeight="1">
      <c r="A27" s="14" t="s">
        <v>27</v>
      </c>
      <c r="B27" s="15"/>
      <c r="C27" s="16"/>
      <c r="D27" s="17"/>
      <c r="E27" s="16"/>
    </row>
    <row r="28" spans="1:5" ht="16.5" hidden="1" customHeight="1">
      <c r="A28" s="14" t="s">
        <v>28</v>
      </c>
      <c r="B28" s="15"/>
      <c r="C28" s="16"/>
      <c r="D28" s="17"/>
      <c r="E28" s="16"/>
    </row>
    <row r="29" spans="1:5" ht="16.5" hidden="1" customHeight="1">
      <c r="A29" s="14" t="s">
        <v>29</v>
      </c>
      <c r="B29" s="15"/>
      <c r="C29" s="16"/>
      <c r="D29" s="17"/>
      <c r="E29" s="16"/>
    </row>
    <row r="30" spans="1:5" ht="16.5" hidden="1" customHeight="1">
      <c r="A30" s="14" t="s">
        <v>30</v>
      </c>
      <c r="B30" s="15"/>
      <c r="C30" s="16"/>
      <c r="D30" s="17"/>
      <c r="E30" s="16"/>
    </row>
    <row r="31" spans="1:5" ht="16.5" hidden="1" customHeight="1">
      <c r="A31" s="14" t="s">
        <v>31</v>
      </c>
      <c r="B31" s="15"/>
      <c r="C31" s="16"/>
      <c r="D31" s="17"/>
      <c r="E31" s="16"/>
    </row>
    <row r="32" spans="1:5" ht="16.5" hidden="1" customHeight="1">
      <c r="A32" s="6" t="s">
        <v>32</v>
      </c>
      <c r="B32" s="18"/>
      <c r="C32" s="13">
        <v>0</v>
      </c>
      <c r="D32" s="13"/>
      <c r="E32" s="13">
        <v>0</v>
      </c>
    </row>
    <row r="33" spans="1:9" ht="16.5" hidden="1" customHeight="1">
      <c r="A33" s="14" t="s">
        <v>27</v>
      </c>
      <c r="B33" s="15"/>
      <c r="C33" s="16"/>
      <c r="D33" s="16"/>
      <c r="E33" s="16"/>
    </row>
    <row r="34" spans="1:9" ht="16.5" hidden="1" customHeight="1">
      <c r="A34" s="14" t="s">
        <v>33</v>
      </c>
      <c r="B34" s="15"/>
      <c r="C34" s="16"/>
      <c r="D34" s="16"/>
      <c r="E34" s="16"/>
    </row>
    <row r="35" spans="1:9" ht="16.5" hidden="1" customHeight="1">
      <c r="A35" s="14" t="s">
        <v>29</v>
      </c>
      <c r="B35" s="15"/>
      <c r="C35" s="16"/>
      <c r="D35" s="16"/>
      <c r="E35" s="16"/>
    </row>
    <row r="36" spans="1:9" ht="16.5" hidden="1" customHeight="1">
      <c r="A36" s="14" t="s">
        <v>30</v>
      </c>
      <c r="B36" s="15"/>
      <c r="C36" s="16"/>
      <c r="D36" s="16"/>
      <c r="E36" s="16"/>
    </row>
    <row r="37" spans="1:9" ht="16.5" hidden="1" customHeight="1">
      <c r="A37" s="14" t="s">
        <v>31</v>
      </c>
      <c r="B37" s="15"/>
      <c r="C37" s="16"/>
      <c r="D37" s="16"/>
      <c r="E37" s="16"/>
    </row>
    <row r="38" spans="1:9" ht="16.5" hidden="1" customHeight="1">
      <c r="A38" s="6" t="s">
        <v>34</v>
      </c>
      <c r="B38" s="18"/>
      <c r="C38" s="13">
        <v>0</v>
      </c>
      <c r="D38" s="13"/>
      <c r="E38" s="13">
        <v>0</v>
      </c>
    </row>
    <row r="39" spans="1:9" ht="16.5" customHeight="1">
      <c r="A39" s="6" t="s">
        <v>32</v>
      </c>
      <c r="B39" s="18"/>
      <c r="C39" s="13">
        <v>8047.14</v>
      </c>
      <c r="D39" s="13"/>
      <c r="E39" s="13">
        <v>47.14</v>
      </c>
    </row>
    <row r="40" spans="1:9" ht="16.5" customHeight="1">
      <c r="A40" s="29" t="s">
        <v>35</v>
      </c>
      <c r="B40" s="29"/>
      <c r="C40" s="45">
        <f>C49+C50+C64+C70+C71</f>
        <v>2035811.85</v>
      </c>
      <c r="D40" s="32"/>
      <c r="E40" s="32">
        <f>+E41+E42+E49+E50+E58+E64+E70+E71</f>
        <v>1350850.23</v>
      </c>
      <c r="F40" s="46"/>
      <c r="G40" s="46"/>
      <c r="H40" s="46"/>
      <c r="I40" s="46"/>
    </row>
    <row r="41" spans="1:9" ht="16.5" hidden="1" customHeight="1">
      <c r="A41" s="6" t="s">
        <v>36</v>
      </c>
      <c r="B41" s="18"/>
      <c r="C41" s="11">
        <v>0</v>
      </c>
      <c r="D41" s="11"/>
      <c r="E41" s="11">
        <v>0</v>
      </c>
      <c r="F41" s="46"/>
      <c r="G41" s="46"/>
      <c r="H41" s="46"/>
      <c r="I41" s="46"/>
    </row>
    <row r="42" spans="1:9" ht="16.5" hidden="1" customHeight="1">
      <c r="A42" s="6" t="s">
        <v>37</v>
      </c>
      <c r="B42" s="18"/>
      <c r="C42" s="11">
        <v>0</v>
      </c>
      <c r="D42" s="11"/>
      <c r="E42" s="11">
        <v>0</v>
      </c>
      <c r="F42" s="46"/>
      <c r="G42" s="46"/>
      <c r="H42" s="46"/>
      <c r="I42" s="46"/>
    </row>
    <row r="43" spans="1:9" ht="16.5" hidden="1" customHeight="1">
      <c r="A43" s="14" t="s">
        <v>38</v>
      </c>
      <c r="B43" s="15"/>
      <c r="C43" s="22"/>
      <c r="D43" s="22"/>
      <c r="E43" s="22"/>
      <c r="F43" s="46"/>
      <c r="G43" s="46"/>
      <c r="H43" s="46"/>
      <c r="I43" s="46"/>
    </row>
    <row r="44" spans="1:9" ht="16.5" hidden="1" customHeight="1">
      <c r="A44" s="14" t="s">
        <v>39</v>
      </c>
      <c r="B44" s="15"/>
      <c r="C44" s="22"/>
      <c r="D44" s="22"/>
      <c r="E44" s="22"/>
      <c r="F44" s="46"/>
      <c r="G44" s="46"/>
      <c r="H44" s="46"/>
      <c r="I44" s="46"/>
    </row>
    <row r="45" spans="1:9" ht="16.5" hidden="1" customHeight="1">
      <c r="A45" s="14" t="s">
        <v>40</v>
      </c>
      <c r="B45" s="15"/>
      <c r="C45" s="22"/>
      <c r="D45" s="22"/>
      <c r="E45" s="22"/>
      <c r="F45" s="46"/>
      <c r="G45" s="46"/>
      <c r="H45" s="46"/>
      <c r="I45" s="46"/>
    </row>
    <row r="46" spans="1:9" ht="16.5" hidden="1" customHeight="1">
      <c r="A46" s="14" t="s">
        <v>41</v>
      </c>
      <c r="B46" s="15"/>
      <c r="C46" s="22"/>
      <c r="D46" s="22"/>
      <c r="E46" s="22"/>
      <c r="F46" s="46"/>
      <c r="G46" s="46"/>
      <c r="H46" s="46"/>
      <c r="I46" s="46"/>
    </row>
    <row r="47" spans="1:9" ht="16.5" hidden="1" customHeight="1">
      <c r="A47" s="14" t="s">
        <v>42</v>
      </c>
      <c r="B47" s="21"/>
      <c r="C47" s="22"/>
      <c r="D47" s="22"/>
      <c r="E47" s="22"/>
      <c r="F47" s="46"/>
      <c r="G47" s="46"/>
      <c r="H47" s="46"/>
      <c r="I47" s="46"/>
    </row>
    <row r="48" spans="1:9" ht="16.5" hidden="1" customHeight="1">
      <c r="A48" s="14" t="s">
        <v>43</v>
      </c>
      <c r="B48" s="15"/>
      <c r="C48" s="22"/>
      <c r="D48" s="22"/>
      <c r="E48" s="22"/>
      <c r="F48" s="46"/>
      <c r="G48" s="46"/>
      <c r="H48" s="46"/>
      <c r="I48" s="46"/>
    </row>
    <row r="49" spans="1:9" ht="16.5" customHeight="1">
      <c r="A49" s="6" t="s">
        <v>44</v>
      </c>
      <c r="B49" s="23"/>
      <c r="C49" s="11">
        <v>30307.47</v>
      </c>
      <c r="D49" s="24"/>
      <c r="E49" s="11">
        <v>37626.019999999997</v>
      </c>
      <c r="F49" s="47"/>
      <c r="G49" s="46"/>
      <c r="H49" s="46"/>
      <c r="I49" s="46"/>
    </row>
    <row r="50" spans="1:9" ht="16.5" customHeight="1">
      <c r="A50" s="6" t="s">
        <v>45</v>
      </c>
      <c r="B50" s="23"/>
      <c r="C50" s="11">
        <v>1496729.33</v>
      </c>
      <c r="D50" s="11"/>
      <c r="E50" s="11">
        <v>944587.78</v>
      </c>
    </row>
    <row r="51" spans="1:9" ht="16.5" hidden="1" customHeight="1">
      <c r="A51" s="14" t="s">
        <v>46</v>
      </c>
      <c r="B51" s="15"/>
      <c r="C51" s="22"/>
      <c r="D51" s="22"/>
      <c r="E51" s="22"/>
    </row>
    <row r="52" spans="1:9" ht="16.5" hidden="1" customHeight="1">
      <c r="A52" s="14" t="s">
        <v>47</v>
      </c>
      <c r="B52" s="15"/>
      <c r="C52" s="22"/>
      <c r="D52" s="22"/>
      <c r="E52" s="22"/>
    </row>
    <row r="53" spans="1:9" ht="16.5" hidden="1" customHeight="1">
      <c r="A53" s="14" t="s">
        <v>48</v>
      </c>
      <c r="B53" s="25"/>
      <c r="C53" s="22">
        <v>3870.76</v>
      </c>
      <c r="D53" s="22"/>
      <c r="E53" s="22">
        <v>3748.21</v>
      </c>
    </row>
    <row r="54" spans="1:9" ht="16.5" hidden="1" customHeight="1">
      <c r="A54" s="14" t="s">
        <v>49</v>
      </c>
      <c r="B54" s="15"/>
      <c r="C54" s="22"/>
      <c r="D54" s="22"/>
      <c r="E54" s="22"/>
    </row>
    <row r="55" spans="1:9" ht="16.5" hidden="1" customHeight="1">
      <c r="A55" s="14" t="s">
        <v>50</v>
      </c>
      <c r="B55" s="15"/>
      <c r="C55" s="22"/>
      <c r="D55" s="22"/>
      <c r="E55" s="22"/>
    </row>
    <row r="56" spans="1:9" ht="16.5" hidden="1" customHeight="1">
      <c r="A56" s="14" t="s">
        <v>51</v>
      </c>
      <c r="B56" s="15"/>
      <c r="C56" s="22">
        <v>744449.67</v>
      </c>
      <c r="D56" s="22"/>
      <c r="E56" s="22">
        <v>704997.42</v>
      </c>
      <c r="G56" s="2"/>
    </row>
    <row r="57" spans="1:9" ht="16.5" hidden="1" customHeight="1">
      <c r="A57" s="14" t="s">
        <v>52</v>
      </c>
      <c r="B57" s="15"/>
      <c r="C57" s="22"/>
      <c r="D57" s="22"/>
      <c r="E57" s="22"/>
    </row>
    <row r="58" spans="1:9" ht="16.5" hidden="1" customHeight="1">
      <c r="A58" s="26" t="s">
        <v>53</v>
      </c>
      <c r="B58" s="20"/>
      <c r="C58" s="11">
        <v>0</v>
      </c>
      <c r="D58" s="11"/>
      <c r="E58" s="11">
        <v>0</v>
      </c>
    </row>
    <row r="59" spans="1:9" ht="16.5" hidden="1" customHeight="1">
      <c r="A59" s="14" t="s">
        <v>27</v>
      </c>
      <c r="B59" s="15"/>
      <c r="C59" s="22"/>
      <c r="D59" s="22"/>
      <c r="E59" s="22"/>
    </row>
    <row r="60" spans="1:9" ht="16.5" hidden="1" customHeight="1">
      <c r="A60" s="14" t="s">
        <v>28</v>
      </c>
      <c r="B60" s="15"/>
      <c r="C60" s="22"/>
      <c r="D60" s="22"/>
      <c r="E60" s="22"/>
    </row>
    <row r="61" spans="1:9" ht="16.5" hidden="1" customHeight="1">
      <c r="A61" s="14" t="s">
        <v>29</v>
      </c>
      <c r="B61" s="15"/>
      <c r="C61" s="16"/>
      <c r="D61" s="16"/>
      <c r="E61" s="22"/>
    </row>
    <row r="62" spans="1:9" ht="16.5" hidden="1" customHeight="1">
      <c r="A62" s="14" t="s">
        <v>30</v>
      </c>
      <c r="B62" s="15"/>
      <c r="C62" s="16"/>
      <c r="D62" s="16"/>
      <c r="E62" s="22"/>
    </row>
    <row r="63" spans="1:9" ht="16.5" hidden="1" customHeight="1">
      <c r="A63" s="14" t="s">
        <v>31</v>
      </c>
      <c r="B63" s="15"/>
      <c r="C63" s="16"/>
      <c r="D63" s="16"/>
      <c r="E63" s="22"/>
    </row>
    <row r="64" spans="1:9" ht="16.5" customHeight="1">
      <c r="A64" s="6" t="s">
        <v>54</v>
      </c>
      <c r="B64" s="20"/>
      <c r="C64" s="13">
        <v>55580.4</v>
      </c>
      <c r="D64" s="19"/>
      <c r="E64" s="11">
        <v>34710.1</v>
      </c>
    </row>
    <row r="65" spans="1:6" ht="16.5" hidden="1" customHeight="1">
      <c r="A65" s="14" t="s">
        <v>27</v>
      </c>
      <c r="B65" s="15"/>
      <c r="C65" s="16"/>
      <c r="D65" s="16"/>
      <c r="E65" s="22"/>
    </row>
    <row r="66" spans="1:6" ht="16.5" hidden="1" customHeight="1">
      <c r="A66" s="14" t="s">
        <v>28</v>
      </c>
      <c r="B66" s="15"/>
      <c r="C66" s="16"/>
      <c r="D66" s="16"/>
      <c r="E66" s="22"/>
    </row>
    <row r="67" spans="1:6" ht="16.5" hidden="1" customHeight="1">
      <c r="A67" s="14" t="s">
        <v>29</v>
      </c>
      <c r="B67" s="15"/>
      <c r="C67" s="16"/>
      <c r="D67" s="16"/>
      <c r="E67" s="22"/>
    </row>
    <row r="68" spans="1:6" ht="16.5" hidden="1" customHeight="1">
      <c r="A68" s="14" t="s">
        <v>30</v>
      </c>
      <c r="B68" s="15"/>
      <c r="C68" s="16"/>
      <c r="D68" s="16"/>
      <c r="E68" s="22"/>
    </row>
    <row r="69" spans="1:6" ht="16.5" hidden="1" customHeight="1">
      <c r="A69" s="14" t="s">
        <v>31</v>
      </c>
      <c r="B69" s="15"/>
      <c r="C69" s="16">
        <f>28497.11-1249.4</f>
        <v>27247.71</v>
      </c>
      <c r="D69" s="16"/>
      <c r="E69" s="22">
        <v>9058.26</v>
      </c>
    </row>
    <row r="70" spans="1:6" ht="16.5" customHeight="1">
      <c r="A70" s="6" t="s">
        <v>55</v>
      </c>
      <c r="B70" s="20"/>
      <c r="C70" s="13">
        <v>26500.62</v>
      </c>
      <c r="D70" s="13"/>
      <c r="E70" s="11">
        <v>29641.08</v>
      </c>
    </row>
    <row r="71" spans="1:6" ht="16.5" customHeight="1">
      <c r="A71" s="6" t="s">
        <v>56</v>
      </c>
      <c r="B71" s="20"/>
      <c r="C71" s="13">
        <v>426694.03</v>
      </c>
      <c r="D71" s="13"/>
      <c r="E71" s="11">
        <v>304285.25</v>
      </c>
    </row>
    <row r="72" spans="1:6" ht="16.5" hidden="1" customHeight="1">
      <c r="A72" s="14" t="s">
        <v>57</v>
      </c>
      <c r="B72" s="15"/>
      <c r="C72" s="16">
        <v>582035.11</v>
      </c>
      <c r="D72" s="17"/>
      <c r="E72" s="22">
        <v>507556.77</v>
      </c>
      <c r="F72" s="4"/>
    </row>
    <row r="73" spans="1:6" ht="16.5" hidden="1" customHeight="1">
      <c r="A73" s="14" t="s">
        <v>58</v>
      </c>
      <c r="B73" s="15"/>
      <c r="C73" s="16"/>
      <c r="D73" s="17"/>
      <c r="E73" s="22"/>
      <c r="F73" s="4"/>
    </row>
    <row r="74" spans="1:6" ht="16.5" customHeight="1">
      <c r="A74" s="14"/>
      <c r="B74" s="15"/>
      <c r="C74" s="16"/>
      <c r="D74" s="17"/>
      <c r="E74" s="22"/>
      <c r="F74" s="4"/>
    </row>
    <row r="75" spans="1:6" s="50" customFormat="1" ht="16.5" customHeight="1">
      <c r="A75" s="49" t="s">
        <v>59</v>
      </c>
      <c r="B75" s="49"/>
      <c r="C75" s="45">
        <f>+C40+C6</f>
        <v>3563413.58</v>
      </c>
      <c r="D75" s="45"/>
      <c r="E75" s="45">
        <f>+E40+E6</f>
        <v>1822491.37</v>
      </c>
    </row>
    <row r="76" spans="1:6" ht="16.5" hidden="1" customHeight="1">
      <c r="A76" s="27"/>
      <c r="B76" s="27"/>
      <c r="C76" s="28"/>
      <c r="D76" s="28"/>
      <c r="E76" s="28"/>
    </row>
    <row r="77" spans="1:6" ht="16.5" hidden="1" customHeight="1" thickBot="1">
      <c r="A77" s="37"/>
      <c r="B77" s="51" t="s">
        <v>3</v>
      </c>
      <c r="C77" s="41"/>
      <c r="D77" s="42"/>
      <c r="E77" s="41"/>
    </row>
    <row r="78" spans="1:6" s="38" customFormat="1" ht="16.5" customHeight="1">
      <c r="A78" s="37"/>
      <c r="B78" s="51"/>
      <c r="C78" s="41"/>
      <c r="D78" s="42"/>
      <c r="E78" s="41"/>
      <c r="F78" s="48"/>
    </row>
    <row r="79" spans="1:6" ht="16.5" customHeight="1">
      <c r="A79" s="39" t="s">
        <v>60</v>
      </c>
      <c r="B79" s="51"/>
      <c r="C79" s="35">
        <v>2025</v>
      </c>
      <c r="D79" s="35"/>
      <c r="E79" s="35">
        <v>2024</v>
      </c>
      <c r="F79" s="46"/>
    </row>
    <row r="80" spans="1:6" s="38" customFormat="1" ht="16.5" customHeight="1">
      <c r="A80" s="39"/>
      <c r="B80" s="33"/>
      <c r="C80" s="43"/>
      <c r="D80" s="44"/>
      <c r="E80" s="43"/>
      <c r="F80" s="48"/>
    </row>
    <row r="81" spans="1:7" ht="16.5" customHeight="1">
      <c r="A81" s="29" t="s">
        <v>61</v>
      </c>
      <c r="B81" s="29"/>
      <c r="C81" s="32">
        <f>+C82+C97</f>
        <v>1589712.26</v>
      </c>
      <c r="D81" s="32"/>
      <c r="E81" s="32">
        <f>+E82+E97</f>
        <v>506349.68</v>
      </c>
      <c r="G81" s="2"/>
    </row>
    <row r="82" spans="1:7" ht="16.5" customHeight="1">
      <c r="A82" s="6" t="s">
        <v>62</v>
      </c>
      <c r="B82" s="10"/>
      <c r="C82" s="8">
        <f>+C83+C86+C89+C92</f>
        <v>181326.58000000002</v>
      </c>
      <c r="D82" s="9"/>
      <c r="E82" s="8">
        <f>E83+E86+E89+E92</f>
        <v>97233.760000000024</v>
      </c>
      <c r="G82" s="2"/>
    </row>
    <row r="83" spans="1:7" ht="16.5" customHeight="1">
      <c r="A83" s="6" t="s">
        <v>63</v>
      </c>
      <c r="B83" s="7"/>
      <c r="C83" s="11">
        <v>312884</v>
      </c>
      <c r="D83" s="12"/>
      <c r="E83" s="13">
        <v>272884</v>
      </c>
      <c r="G83" s="2"/>
    </row>
    <row r="84" spans="1:7" ht="16.5" hidden="1" customHeight="1">
      <c r="A84" s="14" t="s">
        <v>64</v>
      </c>
      <c r="B84" s="15"/>
      <c r="C84" s="16">
        <v>212884</v>
      </c>
      <c r="D84" s="17"/>
      <c r="E84" s="16">
        <v>152884</v>
      </c>
    </row>
    <row r="85" spans="1:7" ht="16.5" hidden="1" customHeight="1">
      <c r="A85" s="14" t="s">
        <v>65</v>
      </c>
      <c r="B85" s="15"/>
      <c r="C85" s="16"/>
      <c r="D85" s="17"/>
      <c r="E85" s="16"/>
    </row>
    <row r="86" spans="1:7" ht="13.5" customHeight="1">
      <c r="A86" s="6" t="s">
        <v>66</v>
      </c>
      <c r="B86" s="18"/>
      <c r="C86" s="13">
        <v>26987.64</v>
      </c>
      <c r="D86" s="19"/>
      <c r="E86" s="13">
        <v>26987.64</v>
      </c>
    </row>
    <row r="87" spans="1:7" ht="16.5" hidden="1" customHeight="1">
      <c r="A87" s="14" t="s">
        <v>67</v>
      </c>
      <c r="B87" s="15"/>
      <c r="C87" s="16">
        <v>21269.72</v>
      </c>
      <c r="D87" s="17"/>
      <c r="E87" s="16">
        <v>21269.72</v>
      </c>
    </row>
    <row r="88" spans="1:7" ht="16.5" hidden="1" customHeight="1">
      <c r="A88" s="14" t="s">
        <v>68</v>
      </c>
      <c r="B88" s="15"/>
      <c r="C88" s="16">
        <v>5717.92</v>
      </c>
      <c r="D88" s="17"/>
      <c r="E88" s="16">
        <v>5717.92</v>
      </c>
    </row>
    <row r="89" spans="1:7" ht="16.5" customHeight="1">
      <c r="A89" s="6" t="s">
        <v>69</v>
      </c>
      <c r="B89" s="18"/>
      <c r="C89" s="13">
        <v>-202637.88</v>
      </c>
      <c r="D89" s="19"/>
      <c r="E89" s="13">
        <v>-103491.12</v>
      </c>
    </row>
    <row r="90" spans="1:7" ht="16.5" hidden="1" customHeight="1">
      <c r="A90" s="14" t="s">
        <v>70</v>
      </c>
      <c r="B90" s="15"/>
      <c r="C90" s="16">
        <v>281863.96000000002</v>
      </c>
      <c r="D90" s="17"/>
      <c r="E90" s="16">
        <v>281863.96000000002</v>
      </c>
    </row>
    <row r="91" spans="1:7" ht="16.5" hidden="1" customHeight="1">
      <c r="A91" s="14" t="s">
        <v>71</v>
      </c>
      <c r="B91" s="15"/>
      <c r="C91" s="16">
        <v>-428672.29</v>
      </c>
      <c r="D91" s="17"/>
      <c r="E91" s="16">
        <v>-492228.65</v>
      </c>
    </row>
    <row r="92" spans="1:7" ht="16.5" customHeight="1">
      <c r="A92" s="6" t="s">
        <v>72</v>
      </c>
      <c r="B92" s="18"/>
      <c r="C92" s="13">
        <v>44092.82</v>
      </c>
      <c r="D92" s="19"/>
      <c r="E92" s="13">
        <v>-99146.76</v>
      </c>
      <c r="G92" s="2"/>
    </row>
    <row r="93" spans="1:7" ht="16.5" hidden="1" customHeight="1">
      <c r="A93" s="6" t="s">
        <v>73</v>
      </c>
      <c r="B93" s="18"/>
      <c r="C93" s="19">
        <v>0</v>
      </c>
      <c r="D93" s="19"/>
      <c r="E93" s="19">
        <v>0</v>
      </c>
    </row>
    <row r="94" spans="1:7" ht="16.5" hidden="1" customHeight="1">
      <c r="A94" s="6" t="s">
        <v>74</v>
      </c>
      <c r="B94" s="18"/>
      <c r="C94" s="13">
        <v>0</v>
      </c>
      <c r="D94" s="19"/>
      <c r="E94" s="13">
        <v>0</v>
      </c>
    </row>
    <row r="95" spans="1:7" ht="16.5" hidden="1" customHeight="1">
      <c r="A95" s="6" t="s">
        <v>75</v>
      </c>
      <c r="B95" s="18"/>
      <c r="C95" s="13">
        <v>0</v>
      </c>
      <c r="D95" s="19"/>
      <c r="E95" s="13">
        <v>0</v>
      </c>
    </row>
    <row r="96" spans="1:7" ht="16.5" hidden="1" customHeight="1">
      <c r="A96" s="6" t="s">
        <v>76</v>
      </c>
      <c r="B96" s="18"/>
      <c r="C96" s="13">
        <v>0</v>
      </c>
      <c r="D96" s="19"/>
      <c r="E96" s="13">
        <v>0</v>
      </c>
    </row>
    <row r="97" spans="1:7" ht="16.5" customHeight="1">
      <c r="A97" s="6" t="s">
        <v>77</v>
      </c>
      <c r="B97" s="6"/>
      <c r="C97" s="8">
        <v>1408385.68</v>
      </c>
      <c r="D97" s="8"/>
      <c r="E97" s="8">
        <v>409115.92</v>
      </c>
      <c r="G97" s="2"/>
    </row>
    <row r="98" spans="1:7" ht="16.5" hidden="1" customHeight="1">
      <c r="A98" s="6" t="s">
        <v>78</v>
      </c>
      <c r="B98" s="18"/>
      <c r="C98" s="13">
        <v>244051.06</v>
      </c>
      <c r="D98" s="13"/>
      <c r="E98" s="13">
        <v>224618.27</v>
      </c>
    </row>
    <row r="99" spans="1:7" ht="16.5" hidden="1" customHeight="1">
      <c r="A99" s="6" t="s">
        <v>79</v>
      </c>
      <c r="B99" s="18"/>
      <c r="C99" s="13">
        <v>381530.68</v>
      </c>
      <c r="D99" s="13"/>
      <c r="E99" s="13">
        <v>618470.78</v>
      </c>
    </row>
    <row r="100" spans="1:7" ht="16.5" customHeight="1">
      <c r="A100" s="6"/>
      <c r="B100" s="18"/>
      <c r="C100" s="13"/>
      <c r="D100" s="13"/>
      <c r="E100" s="13"/>
      <c r="G100" s="2"/>
    </row>
    <row r="101" spans="1:7" ht="16.5" customHeight="1">
      <c r="A101" s="29" t="s">
        <v>80</v>
      </c>
      <c r="B101" s="29"/>
      <c r="C101" s="32">
        <f>C102+C107</f>
        <v>16997.47</v>
      </c>
      <c r="D101" s="32">
        <v>40851.89</v>
      </c>
      <c r="E101" s="32">
        <f>E102+E107</f>
        <v>6624.06</v>
      </c>
    </row>
    <row r="102" spans="1:7" ht="16.5" customHeight="1">
      <c r="A102" s="6" t="s">
        <v>81</v>
      </c>
      <c r="B102" s="6"/>
      <c r="C102" s="8">
        <v>0</v>
      </c>
      <c r="D102" s="8"/>
      <c r="E102" s="8">
        <v>0</v>
      </c>
    </row>
    <row r="103" spans="1:7" s="4" customFormat="1" ht="16.5" hidden="1" customHeight="1">
      <c r="A103" s="14" t="s">
        <v>82</v>
      </c>
      <c r="B103" s="15"/>
      <c r="C103" s="16"/>
      <c r="D103" s="16"/>
      <c r="E103" s="16"/>
    </row>
    <row r="104" spans="1:7" s="4" customFormat="1" ht="16.5" hidden="1" customHeight="1">
      <c r="A104" s="14" t="s">
        <v>83</v>
      </c>
      <c r="B104" s="15"/>
      <c r="C104" s="16"/>
      <c r="D104" s="16"/>
      <c r="E104" s="16"/>
    </row>
    <row r="105" spans="1:7" s="4" customFormat="1" ht="16.5" hidden="1" customHeight="1">
      <c r="A105" s="14" t="s">
        <v>84</v>
      </c>
      <c r="B105" s="15"/>
      <c r="C105" s="16"/>
      <c r="D105" s="16"/>
      <c r="E105" s="16"/>
    </row>
    <row r="106" spans="1:7" s="4" customFormat="1" ht="16.5" hidden="1" customHeight="1">
      <c r="A106" s="14" t="s">
        <v>85</v>
      </c>
      <c r="B106" s="15"/>
      <c r="C106" s="16">
        <v>33430.120000000003</v>
      </c>
      <c r="D106" s="16"/>
      <c r="E106" s="16">
        <v>6564.13</v>
      </c>
    </row>
    <row r="107" spans="1:7" ht="16.5" customHeight="1">
      <c r="A107" s="6" t="s">
        <v>86</v>
      </c>
      <c r="B107" s="18"/>
      <c r="C107" s="8">
        <f>C112</f>
        <v>16997.47</v>
      </c>
      <c r="D107" s="8"/>
      <c r="E107" s="8">
        <f>E112</f>
        <v>6624.06</v>
      </c>
    </row>
    <row r="108" spans="1:7" ht="16.5" hidden="1" customHeight="1">
      <c r="A108" s="14" t="s">
        <v>87</v>
      </c>
      <c r="B108" s="15"/>
      <c r="C108" s="16"/>
      <c r="D108" s="16"/>
      <c r="E108" s="16"/>
    </row>
    <row r="109" spans="1:7" ht="16.5" hidden="1" customHeight="1">
      <c r="A109" s="14" t="s">
        <v>88</v>
      </c>
      <c r="B109" s="15"/>
      <c r="C109" s="16"/>
      <c r="D109" s="16"/>
      <c r="E109" s="16"/>
    </row>
    <row r="110" spans="1:7" ht="16.5" hidden="1" customHeight="1">
      <c r="A110" s="14" t="s">
        <v>89</v>
      </c>
      <c r="B110" s="15"/>
      <c r="C110" s="16"/>
      <c r="D110" s="16"/>
      <c r="E110" s="16"/>
    </row>
    <row r="111" spans="1:7" ht="16.5" hidden="1" customHeight="1">
      <c r="A111" s="14" t="s">
        <v>30</v>
      </c>
      <c r="B111" s="15"/>
      <c r="C111" s="16"/>
      <c r="D111" s="16"/>
      <c r="E111" s="16"/>
    </row>
    <row r="112" spans="1:7" ht="16.5" customHeight="1">
      <c r="A112" s="14" t="s">
        <v>90</v>
      </c>
      <c r="B112" s="15"/>
      <c r="C112" s="16">
        <v>16997.47</v>
      </c>
      <c r="D112" s="16"/>
      <c r="E112" s="16">
        <v>6624.06</v>
      </c>
    </row>
    <row r="113" spans="1:11" ht="16.5" hidden="1" customHeight="1">
      <c r="A113" s="6" t="s">
        <v>91</v>
      </c>
      <c r="B113" s="18"/>
      <c r="C113" s="13">
        <v>0</v>
      </c>
      <c r="D113" s="13"/>
      <c r="E113" s="13">
        <v>0</v>
      </c>
    </row>
    <row r="114" spans="1:11" ht="16.5" hidden="1" customHeight="1">
      <c r="A114" s="6" t="s">
        <v>92</v>
      </c>
      <c r="B114" s="18"/>
      <c r="C114" s="13">
        <v>0</v>
      </c>
      <c r="D114" s="13"/>
      <c r="E114" s="13">
        <v>0</v>
      </c>
    </row>
    <row r="115" spans="1:11" ht="16.5" hidden="1" customHeight="1">
      <c r="A115" s="6" t="s">
        <v>93</v>
      </c>
      <c r="B115" s="18"/>
      <c r="C115" s="13">
        <v>0</v>
      </c>
      <c r="D115" s="13"/>
      <c r="E115" s="13">
        <v>0</v>
      </c>
    </row>
    <row r="116" spans="1:11" ht="16.5" customHeight="1">
      <c r="A116" s="6"/>
      <c r="B116" s="18"/>
      <c r="C116" s="13"/>
      <c r="D116" s="13"/>
      <c r="E116" s="13"/>
    </row>
    <row r="117" spans="1:11" ht="16.5" customHeight="1">
      <c r="A117" s="29" t="s">
        <v>94</v>
      </c>
      <c r="B117" s="29"/>
      <c r="C117" s="32">
        <f>C120+C121+C128+C129+C137</f>
        <v>1956703.85</v>
      </c>
      <c r="D117" s="32">
        <f t="shared" ref="D117" si="0">+D121+D128+D129+D137</f>
        <v>0</v>
      </c>
      <c r="E117" s="45">
        <f>E120+E121+E128+E129+E137</f>
        <v>1309517.6299999999</v>
      </c>
      <c r="F117" s="46"/>
      <c r="G117" s="46"/>
      <c r="H117" s="46"/>
      <c r="I117" s="47"/>
      <c r="J117" s="46"/>
      <c r="K117" s="46"/>
    </row>
    <row r="118" spans="1:11" ht="16.5" hidden="1" customHeight="1">
      <c r="A118" s="6" t="s">
        <v>95</v>
      </c>
      <c r="B118" s="18"/>
      <c r="C118" s="13">
        <v>0</v>
      </c>
      <c r="D118" s="13"/>
      <c r="E118" s="13">
        <v>0</v>
      </c>
      <c r="F118" s="46"/>
      <c r="G118" s="46"/>
      <c r="H118" s="46"/>
      <c r="I118" s="46"/>
      <c r="J118" s="46"/>
      <c r="K118" s="46"/>
    </row>
    <row r="119" spans="1:11" ht="16.5" hidden="1" customHeight="1">
      <c r="A119" s="6" t="s">
        <v>96</v>
      </c>
      <c r="B119" s="18"/>
      <c r="C119" s="13">
        <v>0</v>
      </c>
      <c r="D119" s="13"/>
      <c r="E119" s="13">
        <v>0</v>
      </c>
      <c r="F119" s="46"/>
      <c r="G119" s="46"/>
      <c r="H119" s="46"/>
      <c r="I119" s="46"/>
      <c r="J119" s="46"/>
      <c r="K119" s="46"/>
    </row>
    <row r="120" spans="1:11" ht="16.5" customHeight="1">
      <c r="A120" s="6" t="s">
        <v>96</v>
      </c>
      <c r="B120" s="18"/>
      <c r="C120" s="13">
        <v>94756.27</v>
      </c>
      <c r="D120" s="13"/>
      <c r="E120" s="13">
        <v>14119.02</v>
      </c>
      <c r="F120" s="47"/>
      <c r="G120" s="46"/>
      <c r="H120" s="46"/>
      <c r="I120" s="46"/>
      <c r="J120" s="46"/>
      <c r="K120" s="46"/>
    </row>
    <row r="121" spans="1:11" ht="16.5" customHeight="1">
      <c r="A121" s="6" t="s">
        <v>97</v>
      </c>
      <c r="B121" s="18"/>
      <c r="C121" s="13">
        <f>SUM(C122:C126)</f>
        <v>64174.79</v>
      </c>
      <c r="D121" s="13">
        <f t="shared" ref="D121:E121" si="1">SUM(D122:D126)</f>
        <v>0</v>
      </c>
      <c r="E121" s="13">
        <f t="shared" si="1"/>
        <v>24793.45</v>
      </c>
    </row>
    <row r="122" spans="1:11" ht="16.5" hidden="1" customHeight="1">
      <c r="A122" s="14" t="s">
        <v>87</v>
      </c>
      <c r="B122" s="15"/>
      <c r="C122" s="16"/>
      <c r="D122" s="16"/>
      <c r="E122" s="16"/>
    </row>
    <row r="123" spans="1:11" ht="16.5" hidden="1" customHeight="1">
      <c r="A123" s="14" t="s">
        <v>88</v>
      </c>
      <c r="B123" s="15"/>
      <c r="C123" s="16"/>
      <c r="D123" s="16"/>
      <c r="E123" s="16"/>
    </row>
    <row r="124" spans="1:11" ht="16.5" hidden="1" customHeight="1">
      <c r="A124" s="14" t="s">
        <v>89</v>
      </c>
      <c r="B124" s="15"/>
      <c r="C124" s="16"/>
      <c r="D124" s="16"/>
      <c r="E124" s="16"/>
    </row>
    <row r="125" spans="1:11" ht="16.5" hidden="1" customHeight="1">
      <c r="A125" s="14" t="s">
        <v>30</v>
      </c>
      <c r="B125" s="15"/>
      <c r="C125" s="16"/>
      <c r="D125" s="16"/>
      <c r="E125" s="16"/>
    </row>
    <row r="126" spans="1:11" ht="16.5" customHeight="1">
      <c r="A126" s="14" t="s">
        <v>90</v>
      </c>
      <c r="B126" s="15"/>
      <c r="C126" s="16">
        <v>64174.79</v>
      </c>
      <c r="D126" s="16"/>
      <c r="E126" s="16">
        <v>24793.45</v>
      </c>
    </row>
    <row r="127" spans="1:11" ht="16.5" hidden="1" customHeight="1">
      <c r="A127" s="6" t="s">
        <v>98</v>
      </c>
      <c r="B127" s="18"/>
      <c r="C127" s="13">
        <v>0</v>
      </c>
      <c r="D127" s="13"/>
      <c r="E127" s="13">
        <v>0</v>
      </c>
    </row>
    <row r="128" spans="1:11" ht="16.5" customHeight="1">
      <c r="A128" s="6" t="s">
        <v>99</v>
      </c>
      <c r="B128" s="20"/>
      <c r="C128" s="13">
        <v>0</v>
      </c>
      <c r="D128" s="13"/>
      <c r="E128" s="13">
        <v>140</v>
      </c>
    </row>
    <row r="129" spans="1:5" ht="16.5" customHeight="1">
      <c r="A129" s="6" t="s">
        <v>100</v>
      </c>
      <c r="B129" s="20"/>
      <c r="C129" s="13">
        <v>1429143.53</v>
      </c>
      <c r="D129" s="13">
        <f t="shared" ref="D129" si="2">SUM(D130:D136)</f>
        <v>0</v>
      </c>
      <c r="E129" s="13">
        <v>1230517.7</v>
      </c>
    </row>
    <row r="130" spans="1:5" s="4" customFormat="1" ht="16.5" hidden="1" customHeight="1">
      <c r="A130" s="14" t="s">
        <v>101</v>
      </c>
      <c r="B130" s="15"/>
      <c r="C130" s="16"/>
      <c r="D130" s="16"/>
      <c r="E130" s="16"/>
    </row>
    <row r="131" spans="1:5" s="4" customFormat="1" ht="16.5" hidden="1" customHeight="1">
      <c r="A131" s="14" t="s">
        <v>102</v>
      </c>
      <c r="B131" s="15"/>
      <c r="C131" s="16"/>
      <c r="D131" s="16"/>
      <c r="E131" s="16"/>
    </row>
    <row r="132" spans="1:5" s="4" customFormat="1" ht="16.5" hidden="1" customHeight="1">
      <c r="A132" s="14" t="s">
        <v>103</v>
      </c>
      <c r="B132" s="15"/>
      <c r="C132" s="16">
        <v>791629.43</v>
      </c>
      <c r="D132" s="16"/>
      <c r="E132" s="16">
        <v>763342.21</v>
      </c>
    </row>
    <row r="133" spans="1:5" s="4" customFormat="1" ht="16.5" hidden="1" customHeight="1">
      <c r="A133" s="14" t="s">
        <v>104</v>
      </c>
      <c r="B133" s="15"/>
      <c r="C133" s="16">
        <v>77725.2</v>
      </c>
      <c r="D133" s="16"/>
      <c r="E133" s="16">
        <v>67169.59</v>
      </c>
    </row>
    <row r="134" spans="1:5" s="4" customFormat="1" ht="16.5" hidden="1" customHeight="1">
      <c r="A134" s="14" t="s">
        <v>105</v>
      </c>
      <c r="B134" s="15"/>
      <c r="C134" s="16"/>
      <c r="D134" s="16"/>
      <c r="E134" s="16"/>
    </row>
    <row r="135" spans="1:5" s="4" customFormat="1" ht="16.5" hidden="1" customHeight="1">
      <c r="A135" s="14" t="s">
        <v>106</v>
      </c>
      <c r="B135" s="15"/>
      <c r="C135" s="16">
        <v>378400.03</v>
      </c>
      <c r="D135" s="16"/>
      <c r="E135" s="16">
        <v>300272.65999999997</v>
      </c>
    </row>
    <row r="136" spans="1:5" s="4" customFormat="1" ht="16.5" hidden="1" customHeight="1">
      <c r="A136" s="14" t="s">
        <v>107</v>
      </c>
      <c r="B136" s="15"/>
      <c r="C136" s="16">
        <v>31875.14</v>
      </c>
      <c r="D136" s="16"/>
      <c r="E136" s="16">
        <v>22221.3</v>
      </c>
    </row>
    <row r="137" spans="1:5" ht="16.5" customHeight="1">
      <c r="A137" s="6" t="s">
        <v>55</v>
      </c>
      <c r="B137" s="18"/>
      <c r="C137" s="13">
        <v>368629.26</v>
      </c>
      <c r="D137" s="19"/>
      <c r="E137" s="13">
        <v>39947.46</v>
      </c>
    </row>
    <row r="138" spans="1:5" ht="16.5" customHeight="1">
      <c r="A138" s="6"/>
      <c r="B138" s="18"/>
      <c r="C138" s="13"/>
      <c r="D138" s="19"/>
      <c r="E138" s="13"/>
    </row>
    <row r="139" spans="1:5" ht="16.5" customHeight="1">
      <c r="A139" s="29" t="s">
        <v>108</v>
      </c>
      <c r="B139" s="30"/>
      <c r="C139" s="31">
        <f>C81+C101+C117</f>
        <v>3563413.58</v>
      </c>
      <c r="D139" s="31">
        <f t="shared" ref="D139:E139" si="3">+D117+D101+D81</f>
        <v>40851.89</v>
      </c>
      <c r="E139" s="31">
        <f t="shared" si="3"/>
        <v>1822491.3699999999</v>
      </c>
    </row>
  </sheetData>
  <mergeCells count="1">
    <mergeCell ref="B77:B79"/>
  </mergeCells>
  <printOptions horizontalCentered="1"/>
  <pageMargins left="0.31496062992125984" right="0.51181102362204722" top="1.1417322834645669" bottom="0.74803149606299213" header="0.31496062992125984" footer="0.31496062992125984"/>
  <pageSetup paperSize="9" orientation="portrait" horizontalDpi="1200" verticalDpi="1200" r:id="rId1"/>
  <headerFooter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d7ac1d-b2be-4f8a-8da2-b7d17bf695eb" xsi:nil="true"/>
    <lcf76f155ced4ddcb4097134ff3c332f xmlns="8a5acc86-1253-41e0-a67a-1f4bd2edde1c">
      <Terms xmlns="http://schemas.microsoft.com/office/infopath/2007/PartnerControls"/>
    </lcf76f155ced4ddcb4097134ff3c332f>
    <Estado xmlns="8a5acc86-1253-41e0-a67a-1f4bd2edde1c" xsi:nil="true"/>
    <Transparencia xmlns="8a5acc86-1253-41e0-a67a-1f4bd2edde1c">false</Transparenci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2BC82903EC53C4A89794FC6F22114FC" ma:contentTypeVersion="16" ma:contentTypeDescription="Crear nuevo documento." ma:contentTypeScope="" ma:versionID="5ae8a00d4f18fb38f5a61337afb21ce6">
  <xsd:schema xmlns:xsd="http://www.w3.org/2001/XMLSchema" xmlns:xs="http://www.w3.org/2001/XMLSchema" xmlns:p="http://schemas.microsoft.com/office/2006/metadata/properties" xmlns:ns2="8a5acc86-1253-41e0-a67a-1f4bd2edde1c" xmlns:ns3="dbd7ac1d-b2be-4f8a-8da2-b7d17bf695eb" targetNamespace="http://schemas.microsoft.com/office/2006/metadata/properties" ma:root="true" ma:fieldsID="6f41aae63b7f10fb75498482358b5c62" ns2:_="" ns3:_="">
    <xsd:import namespace="8a5acc86-1253-41e0-a67a-1f4bd2edde1c"/>
    <xsd:import namespace="dbd7ac1d-b2be-4f8a-8da2-b7d17bf695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Estado" minOccurs="0"/>
                <xsd:element ref="ns2:Transparenci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acc86-1253-41e0-a67a-1f4bd2edde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stado" ma:index="10" nillable="true" ma:displayName="Estado" ma:description="Estado del documento" ma:format="Dropdown" ma:internalName="Estado">
      <xsd:simpleType>
        <xsd:restriction base="dms:Choice">
          <xsd:enumeration value="Edición"/>
          <xsd:enumeration value="Listo"/>
          <xsd:enumeration value="Pendiente Aprobación"/>
          <xsd:enumeration value="Pendiente Corrección"/>
        </xsd:restriction>
      </xsd:simpleType>
    </xsd:element>
    <xsd:element name="Transparencia" ma:index="11" nillable="true" ma:displayName="Transparencia" ma:default="0" ma:description="Documento usado por transparencia" ma:format="Dropdown" ma:internalName="Transparencia">
      <xsd:simpleType>
        <xsd:restriction base="dms:Boolea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1f0b92e9-9549-427a-acb8-4daa796068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d7ac1d-b2be-4f8a-8da2-b7d17bf695e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81943c-cf44-4959-ac83-0812dadee4db}" ma:internalName="TaxCatchAll" ma:showField="CatchAllData" ma:web="dbd7ac1d-b2be-4f8a-8da2-b7d17bf695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B781A2-23D4-4BD0-9C63-DB76DA08B8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D61A3D-709A-4157-9C40-E64772134A89}">
  <ds:schemaRefs>
    <ds:schemaRef ds:uri="http://schemas.microsoft.com/office/2006/metadata/properties"/>
    <ds:schemaRef ds:uri="http://schemas.microsoft.com/office/infopath/2007/PartnerControls"/>
    <ds:schemaRef ds:uri="dbd7ac1d-b2be-4f8a-8da2-b7d17bf695eb"/>
    <ds:schemaRef ds:uri="8a5acc86-1253-41e0-a67a-1f4bd2edde1c"/>
  </ds:schemaRefs>
</ds:datastoreItem>
</file>

<file path=customXml/itemProps3.xml><?xml version="1.0" encoding="utf-8"?>
<ds:datastoreItem xmlns:ds="http://schemas.openxmlformats.org/officeDocument/2006/customXml" ds:itemID="{7E94A3AC-D576-42D7-ABB6-874CDF0F5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5acc86-1253-41e0-a67a-1f4bd2edde1c"/>
    <ds:schemaRef ds:uri="dbd7ac1d-b2be-4f8a-8da2-b7d17bf695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BALANCE</vt:lpstr>
      <vt:lpstr>BALANCE!Área_de_impresión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Pedro Pasqua</dc:creator>
  <cp:keywords/>
  <dc:description/>
  <cp:lastModifiedBy>Manuel Hernández</cp:lastModifiedBy>
  <cp:revision/>
  <cp:lastPrinted>2026-04-20T16:11:12Z</cp:lastPrinted>
  <dcterms:created xsi:type="dcterms:W3CDTF">2024-03-19T10:42:26Z</dcterms:created>
  <dcterms:modified xsi:type="dcterms:W3CDTF">2026-04-20T16:11:20Z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0x01010072BC82903EC53C4A89794FC6F22114FC</vt:lpwstr>
  </property>
  <property fmtid="{D5CDD505-2E9C-101B-9397-08002B2CF9AE}" pid="3" name="MediaServiceImageTags">
    <vt:lpwstr/>
  </property>
</Properties>
</file>